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2250" yWindow="240" windowWidth="19320" windowHeight="9540"/>
  </bookViews>
  <sheets>
    <sheet name="Закон" sheetId="10" r:id="rId1"/>
  </sheets>
  <definedNames>
    <definedName name="_xlnm._FilterDatabase" localSheetId="0" hidden="1">Закон!$A$8:$C$269</definedName>
    <definedName name="_xlnm.Print_Titles" localSheetId="0">Закон!$8:$8</definedName>
    <definedName name="_xlnm.Print_Area" localSheetId="0">Закон!$A$1:$E$270</definedName>
  </definedNames>
  <calcPr calcId="145621"/>
</workbook>
</file>

<file path=xl/calcChain.xml><?xml version="1.0" encoding="utf-8"?>
<calcChain xmlns="http://schemas.openxmlformats.org/spreadsheetml/2006/main">
  <c r="D241" i="10" l="1"/>
  <c r="D246" i="10"/>
  <c r="D250" i="10"/>
  <c r="D245" i="10"/>
  <c r="D247" i="10"/>
  <c r="D262" i="10"/>
  <c r="D240" i="10"/>
  <c r="D265" i="10"/>
  <c r="E265" i="10" s="1"/>
  <c r="C265" i="10"/>
  <c r="C235" i="10" s="1"/>
  <c r="E218" i="10"/>
  <c r="D226" i="10"/>
  <c r="D223" i="10" s="1"/>
  <c r="D220" i="10"/>
  <c r="E221" i="10"/>
  <c r="D217" i="10"/>
  <c r="D210" i="10"/>
  <c r="D207" i="10" s="1"/>
  <c r="C207" i="10"/>
  <c r="C196" i="10" s="1"/>
  <c r="C195" i="10" s="1"/>
  <c r="C194" i="10" s="1"/>
  <c r="C193" i="10" s="1"/>
  <c r="D204" i="10"/>
  <c r="D197" i="10"/>
  <c r="D235" i="10" l="1"/>
  <c r="D234" i="10"/>
  <c r="E207" i="10"/>
  <c r="C234" i="10"/>
  <c r="D196" i="10"/>
  <c r="D195" i="10" s="1"/>
  <c r="D194" i="10" s="1"/>
  <c r="D190" i="10"/>
  <c r="D189" i="10" s="1"/>
  <c r="D188" i="10" s="1"/>
  <c r="C190" i="10"/>
  <c r="C189" i="10" s="1"/>
  <c r="C188" i="10" s="1"/>
  <c r="D186" i="10"/>
  <c r="D185" i="10" s="1"/>
  <c r="C186" i="10"/>
  <c r="C185" i="10" s="1"/>
  <c r="D183" i="10"/>
  <c r="C183" i="10"/>
  <c r="D181" i="10"/>
  <c r="C181" i="10"/>
  <c r="D179" i="10"/>
  <c r="C179" i="10"/>
  <c r="D171" i="10"/>
  <c r="C171" i="10"/>
  <c r="D163" i="10"/>
  <c r="C163" i="10"/>
  <c r="D157" i="10"/>
  <c r="C157" i="10"/>
  <c r="D153" i="10"/>
  <c r="C153" i="10"/>
  <c r="D145" i="10"/>
  <c r="C145" i="10"/>
  <c r="D142" i="10"/>
  <c r="C142" i="10"/>
  <c r="D140" i="10"/>
  <c r="C140" i="10"/>
  <c r="D138" i="10"/>
  <c r="C138" i="10"/>
  <c r="D136" i="10"/>
  <c r="C136" i="10"/>
  <c r="D134" i="10"/>
  <c r="C134" i="10"/>
  <c r="D132" i="10"/>
  <c r="C132" i="10"/>
  <c r="D130" i="10"/>
  <c r="C130" i="10"/>
  <c r="D128" i="10"/>
  <c r="C128" i="10"/>
  <c r="D126" i="10"/>
  <c r="C126" i="10"/>
  <c r="D122" i="10"/>
  <c r="C122" i="10"/>
  <c r="D120" i="10"/>
  <c r="C120" i="10"/>
  <c r="D111" i="10"/>
  <c r="C111" i="10"/>
  <c r="D102" i="10"/>
  <c r="C102" i="10"/>
  <c r="D100" i="10"/>
  <c r="C100" i="10"/>
  <c r="D98" i="10"/>
  <c r="C98" i="10"/>
  <c r="D96" i="10"/>
  <c r="C96" i="10"/>
  <c r="D94" i="10"/>
  <c r="C94" i="10"/>
  <c r="D85" i="10"/>
  <c r="C85" i="10"/>
  <c r="D82" i="10"/>
  <c r="C82" i="10"/>
  <c r="D77" i="10"/>
  <c r="C77" i="10"/>
  <c r="D64" i="10"/>
  <c r="C64" i="10"/>
  <c r="D52" i="10"/>
  <c r="C52" i="10"/>
  <c r="D44" i="10"/>
  <c r="C44" i="10"/>
  <c r="D36" i="10"/>
  <c r="C36" i="10"/>
  <c r="D32" i="10"/>
  <c r="C32" i="10"/>
  <c r="C12" i="10"/>
  <c r="D19" i="10"/>
  <c r="D12" i="10" s="1"/>
  <c r="D21" i="10" l="1"/>
  <c r="C21" i="10"/>
  <c r="D119" i="10"/>
  <c r="D160" i="10"/>
  <c r="C160" i="10"/>
  <c r="C119" i="10"/>
  <c r="E10" i="10" l="1"/>
  <c r="E11" i="10"/>
  <c r="E13" i="10"/>
  <c r="E14" i="10"/>
  <c r="E15" i="10"/>
  <c r="E16" i="10"/>
  <c r="E17" i="10"/>
  <c r="E18" i="10"/>
  <c r="E21" i="10"/>
  <c r="E32" i="10"/>
  <c r="E33" i="10"/>
  <c r="E35" i="10"/>
  <c r="E36" i="10"/>
  <c r="E37" i="10"/>
  <c r="E44" i="10"/>
  <c r="E45" i="10"/>
  <c r="E52" i="10"/>
  <c r="E53" i="10"/>
  <c r="E64" i="10"/>
  <c r="E65" i="10"/>
  <c r="E77" i="10"/>
  <c r="E78" i="10"/>
  <c r="E81" i="10"/>
  <c r="E82" i="10"/>
  <c r="E83" i="10"/>
  <c r="E84" i="10"/>
  <c r="E85" i="10"/>
  <c r="E86" i="10"/>
  <c r="E87" i="10"/>
  <c r="E94" i="10"/>
  <c r="E95" i="10"/>
  <c r="E96" i="10"/>
  <c r="E97" i="10"/>
  <c r="E98" i="10"/>
  <c r="E99" i="10"/>
  <c r="E100" i="10"/>
  <c r="E101" i="10"/>
  <c r="E102" i="10"/>
  <c r="E103" i="10"/>
  <c r="E107" i="10"/>
  <c r="E111" i="10"/>
  <c r="E112" i="10"/>
  <c r="E113" i="10"/>
  <c r="E119" i="10"/>
  <c r="E120" i="10"/>
  <c r="E121" i="10"/>
  <c r="E122" i="10"/>
  <c r="E123" i="10"/>
  <c r="E125" i="10"/>
  <c r="E126" i="10"/>
  <c r="E127" i="10"/>
  <c r="E128" i="10"/>
  <c r="E129" i="10"/>
  <c r="E130" i="10"/>
  <c r="E131" i="10"/>
  <c r="E132" i="10"/>
  <c r="E133" i="10"/>
  <c r="E134" i="10"/>
  <c r="E135" i="10"/>
  <c r="E136" i="10"/>
  <c r="E137" i="10"/>
  <c r="E138" i="10"/>
  <c r="E139" i="10"/>
  <c r="E140" i="10"/>
  <c r="E141" i="10"/>
  <c r="E142" i="10"/>
  <c r="E143" i="10"/>
  <c r="E144" i="10"/>
  <c r="E145" i="10"/>
  <c r="E146" i="10"/>
  <c r="E153" i="10"/>
  <c r="E154" i="10"/>
  <c r="E157" i="10"/>
  <c r="E158" i="10"/>
  <c r="E159" i="10"/>
  <c r="E160" i="10"/>
  <c r="E161" i="10"/>
  <c r="E162" i="10"/>
  <c r="E163" i="10"/>
  <c r="E164" i="10"/>
  <c r="E171" i="10"/>
  <c r="E172" i="10"/>
  <c r="E179" i="10"/>
  <c r="E180" i="10"/>
  <c r="E181" i="10"/>
  <c r="E182" i="10"/>
  <c r="E183" i="10"/>
  <c r="E184" i="10"/>
  <c r="E185" i="10"/>
  <c r="E186" i="10"/>
  <c r="E187" i="10"/>
  <c r="E188" i="10"/>
  <c r="E189" i="10"/>
  <c r="E190" i="10"/>
  <c r="E192" i="10"/>
  <c r="E193" i="10"/>
  <c r="E194" i="10"/>
  <c r="E195" i="10"/>
  <c r="E196" i="10"/>
  <c r="E213" i="10"/>
  <c r="E234" i="10"/>
  <c r="E235" i="10"/>
  <c r="E238" i="10"/>
  <c r="E239" i="10"/>
  <c r="E244" i="10"/>
  <c r="E251" i="10"/>
  <c r="E252" i="10"/>
  <c r="E254" i="10"/>
  <c r="E255" i="10"/>
  <c r="E258" i="10"/>
  <c r="E260" i="10"/>
  <c r="E261" i="10"/>
  <c r="E266" i="10"/>
  <c r="E9" i="10"/>
  <c r="D269" i="10" l="1"/>
  <c r="E269" i="10" s="1"/>
  <c r="E12" i="10"/>
</calcChain>
</file>

<file path=xl/sharedStrings.xml><?xml version="1.0" encoding="utf-8"?>
<sst xmlns="http://schemas.openxmlformats.org/spreadsheetml/2006/main" count="531" uniqueCount="500">
  <si>
    <t>Код бюджетной классификации</t>
  </si>
  <si>
    <t>Наименование дохода</t>
  </si>
  <si>
    <t>000 1 00 00000 00 0000 000</t>
  </si>
  <si>
    <t>НАЛОГОВЫЕ И НЕНАЛОГОВЫЕ ДОХОДЫ</t>
  </si>
  <si>
    <t>000 2 00 00000 00 0000 000</t>
  </si>
  <si>
    <t>БЕЗВОЗМЕЗДНЫЕ ПОСТУПЛЕНИЯ</t>
  </si>
  <si>
    <t>000 2 02 00000 00 0000 000</t>
  </si>
  <si>
    <t>БЕЗВОЗМЕЗДНЫЕ ПОСТУПЛЕНИЯ ОТ ДРУГИХ БЮДЖЕТОВ БЮДЖЕТНОЙ СИСТЕМЫ РОССИЙСКОЙ ФЕДЕРАЦИИ</t>
  </si>
  <si>
    <t>Дотации на выравнивание бюджетной обеспеченности</t>
  </si>
  <si>
    <t>Дотации бюджетам субъектов Российской Федерации на выравнивание бюджетной обеспеченности</t>
  </si>
  <si>
    <t>Субвенции бюджетам на оплату жилищно-коммунальных услуг отдельным категориям граждан</t>
  </si>
  <si>
    <t>Субвенции бюджетам субъектов Российской Федерации на оплату жилищно-коммунальных услуг отдельным категориям граждан</t>
  </si>
  <si>
    <t>Субвенции бюджетам на осуществление первичного воинского учета на территориях, где отсутствуют военные комиссариаты</t>
  </si>
  <si>
    <t>Субвенции бюджетам субъектов Российской Федерации на осуществление первичного воинского учета на территориях, где отсутствуют военные комиссариаты</t>
  </si>
  <si>
    <t>Субвенции бюджетам на выплату единовременного пособия при всех формах устройства детей, лишенных родительского попечения, в семью</t>
  </si>
  <si>
    <t>Субвенции бюджетам субъектов Российской Федерации на выплату единовременного пособия при всех формах устройства детей, лишенных родительского попечения, в семью</t>
  </si>
  <si>
    <t>Субвенции бюджетам субъектов Российской Федерации на реализацию полномочий Российской Федерации по осуществлению социальных выплат безработным гражданам</t>
  </si>
  <si>
    <t>Субвенции бюджетам на выплату единовременного пособия беременной жене военнослужащего, проходящего военную службу по призыву, а также ежемесячного пособия на ребенка военнослужащего, проходящего военную службу по призыву</t>
  </si>
  <si>
    <t>Иные межбюджетные трансферты</t>
  </si>
  <si>
    <t>ПРОЧИЕ БЕЗВОЗМЕЗДНЫЕ ПОСТУПЛЕНИЯ</t>
  </si>
  <si>
    <t>Прочие безвозмездные поступления в бюджеты субъектов Российской Федерации</t>
  </si>
  <si>
    <t xml:space="preserve">Прочие безвозмездные поступления в бюджеты субъектов Российской Федерации </t>
  </si>
  <si>
    <t>ВСЕГО ДОХОДОВ</t>
  </si>
  <si>
    <t>________________</t>
  </si>
  <si>
    <t>Субсидии бюджетам бюджетной системы Российской Федерации (межбюджетные субсидии)</t>
  </si>
  <si>
    <t>Субвенции бюджетам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</si>
  <si>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Субвенции бюджетам субъектов Российской Федерации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</si>
  <si>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Субвенции бюджетам на выплату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t>
  </si>
  <si>
    <t>Субвенции бюджетам субъектов Российской Федерации на выплату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t>
  </si>
  <si>
    <t>Субсидии бюджетам субъектов Российской Федерации 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</si>
  <si>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Субвенции бюджетам субъектов Российской Федерации на осуществление отдельных полномочий в области водных отношений</t>
  </si>
  <si>
    <t>Субвенции бюджетам субъектов Российской Федерации на осуществление отдельных полномочий в области лесных отношений</t>
  </si>
  <si>
    <t>Субвенции бюджетам субъектов Российской Федерации на осуществление переданных полномочий Российской Федерации по предоставлению отдельных мер социальной поддержки граждан, подвергшихся воздействию радиации</t>
  </si>
  <si>
    <t>Субвенции бюджетам на осуществление переданных полномочий Российской Федерации по предоставлению отдельных мер социальной поддержки граждан, подвергшихся воздействию радиации</t>
  </si>
  <si>
    <t>Субвенции бюджетам на 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 медицинскими изделиями по рецептам на медицинские изделия, а также специализированными продуктами лечебного питания для детей-инвалидов</t>
  </si>
  <si>
    <t>Субвенции бюджетам субъектов Российской Федерации на 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 медицинскими изделиями по рецептам на медицинские изделия, а также специализированными продуктами лечебного питания для детей-инвалидов</t>
  </si>
  <si>
    <t>Дотации бюджетам бюджетной системы Российской Федерации</t>
  </si>
  <si>
    <t>Субвенции бюджетам бюджетной системы Российской Федерации</t>
  </si>
  <si>
    <t>Дотации бюджетам, связанные с особым режимом безопасного функционирования закрытых административно-территориальных образований</t>
  </si>
  <si>
    <t>Дотации бюджетам субъектов Российской Федерации, связанные с особым режимом безопасного функционирования закрытых административно-территориальных образований</t>
  </si>
  <si>
    <t>Субвенции бюджетам на выплату государственного единовременного пособия и ежемесячной денежной компенсации гражданам при возникновении поствакцинальных осложнений</t>
  </si>
  <si>
    <t>Субвенции бюджетам субъектов Российской Федерации на выплату государственного единовременного пособия и ежемесячной денежной компенсации гражданам при возникновении поствакцинальных осложнений</t>
  </si>
  <si>
    <t>Субвенции бюджетам субъектов Российской Федерации на выплату единовременного пособия беременной жене военнослужащего, проходящего военную службу по призыву, а также ежемесячного пособия на ребенка военнослужащего, проходящего военную службу по призыву</t>
  </si>
  <si>
    <t>Межбюджетные трансферты, передаваемые бюджетам субъектов Российской Федерации  на обеспечение деятельности депутатов Государственной Думы и их помощников в избирательных округах</t>
  </si>
  <si>
    <t>Межбюджетные трансферты, передаваемые бюджетам на реализацию отдельных полномочий в области лекарственного обеспечения</t>
  </si>
  <si>
    <t>Межбюджетные трансферты, передаваемые бюджетам субъектов Российской Федерации на реализацию отдельных полномочий в области лекарственного обеспечения</t>
  </si>
  <si>
    <t>Единая субвенция бюджетам субъектов Российской Федерации и бюджету г. Байконура</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</si>
  <si>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</si>
  <si>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Субвенции бюджетам субъектов Российской Федерации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</si>
  <si>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Субсидии бюджетам субъектов Российской Федерации на подготовку управленческих кадров для организаций народного хозяйства Российской Федерации</t>
  </si>
  <si>
    <t>Субсидии бюджетам субъектов Российской Федерации на компенсацию отдельным категориям граждан оплаты взноса на капитальный ремонт общего имущества в многоквартирном доме</t>
  </si>
  <si>
    <t>Субсидии бюджетам на поддержку творческой деятельности и техническое оснащение детских и кукольных театров</t>
  </si>
  <si>
    <t>Субсидии бюджетам субъектов Российской Федерации на поддержку творческой деятельности и техническое оснащение детских и кукольных театров</t>
  </si>
  <si>
    <t>Субсидии бюджетам субъектов Российской Федерации на обеспечение развития и укрепления материально-технической базы домов культуры в населенных пунктах с числом жителей до 50 тысяч человек</t>
  </si>
  <si>
    <t>Субсидии бюджетам на обеспечение развития и укрепления материально-технической базы домов культуры в населенных пунктах с числом жителей до 50 тысяч человек</t>
  </si>
  <si>
    <t>Субсидии бюджетам субъектов Российской Федерации на софинансирование расходов, возникающих при оказании гражданам Российской Федерации высокотехнологичной медицинской помощи, не включенной в базовую программу обязательного медицинского страхования</t>
  </si>
  <si>
    <t>Субсидии бюджетам субъектов Российской Федерации на реализацию мероприятий по обеспечению жильем молодых семей</t>
  </si>
  <si>
    <t>Субсидии бюджетам на реализацию мероприятий по обеспечению жильем молодых семей</t>
  </si>
  <si>
    <t>Субсидии бюджетам субъектов Российской Федерации на реализацию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t>
  </si>
  <si>
    <t>Субсидии бюджетам на реализацию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t>
  </si>
  <si>
    <t>Субвенции бюджетам субъектов Российской Федерации на осуществление полномочий по обеспечению жильем отдельных категорий граждан, установленных Федеральным законом от 12 января 1995 года № 5-ФЗ "О ветеранах"</t>
  </si>
  <si>
    <t>Субвенции бюджетам субъектов Российской Федерации на 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t>
  </si>
  <si>
    <t>Межбюджетные трансферты, передаваемые бюджетам субъектов Российской Федерации на возмещение части затрат на уплату процентов по инвестиционным кредитам (займам) в агропромышленном комплексе</t>
  </si>
  <si>
    <t>Межбюджетные трансферты, передаваемые бюджетам на возмещение части затрат на уплату процентов по инвестиционным кредитам (займам) в агропромышленном комплексе</t>
  </si>
  <si>
    <t>Субсидии бюджетам на развитие материально-технической базы детских поликлиник и детских поликлинических отделений медицинских организаций, оказывающих первичную медико-санитарную помощь</t>
  </si>
  <si>
    <t>000 2 02 25170 00 0000 150</t>
  </si>
  <si>
    <t xml:space="preserve">Межбюджетные трансферты, передаваемые бюджетам на оснащение оборудованием региональных сосудистых центров и первичных сосудистых отделений </t>
  </si>
  <si>
    <t>Межбюджетные трансферты, передаваемые бюджетам субъектов Российской Федерации на оснащение оборудованием региональных сосудистых центров и первичных сосудистых отделений</t>
  </si>
  <si>
    <t>Субсидии бюджетам на оснащение объектов спортивной инфраструктуры спортивно-технологическим оборудованием</t>
  </si>
  <si>
    <t>Субсидии бюджетам субъектов Российской Федерации на реализацию мероприятий в области мелиорации земель сельскохозяйственного назначения</t>
  </si>
  <si>
    <t xml:space="preserve">000 2 02 25016 00 0000 150
</t>
  </si>
  <si>
    <t xml:space="preserve">710 2 02 25016 02 0000 150
</t>
  </si>
  <si>
    <t>Субсидии бюджетам на реализацию мероприятий по предупреждению и борьбе с социально значимыми инфекционными заболеваниями</t>
  </si>
  <si>
    <t>Субсидии бюджетам субъектов Российской Федерации на реализацию мероприятий по предупреждению и борьбе с социально значимыми инфекционными заболеваниями</t>
  </si>
  <si>
    <t>000 2 02 10000 00 0000 150</t>
  </si>
  <si>
    <t>000 2 02 15001 00 0000 150</t>
  </si>
  <si>
    <t>812 2 02 15001 02 0000 150</t>
  </si>
  <si>
    <t>000 2 02 15010 00 0000 150</t>
  </si>
  <si>
    <t>812 2 02 15010 02 0000 150</t>
  </si>
  <si>
    <t>000 2 02 20000 00 0000 150</t>
  </si>
  <si>
    <t xml:space="preserve">000 2 02 25021 00 0000 150
</t>
  </si>
  <si>
    <t xml:space="preserve">752 2 02 25021 02 0000 150
</t>
  </si>
  <si>
    <t>000 2 02 25027 00 0000 150</t>
  </si>
  <si>
    <t>805 2 02 25027 02 0000 150</t>
  </si>
  <si>
    <t>836 2 02 25066 02 0000 150</t>
  </si>
  <si>
    <t>000 2 02 25081 00 0000 150</t>
  </si>
  <si>
    <t>856 2 02 25081 02 0000 150</t>
  </si>
  <si>
    <t>703 2 02 25082 02 0000 150</t>
  </si>
  <si>
    <t>805 2 02 25084 02 0000 150</t>
  </si>
  <si>
    <t>000 2 02 25086 00 0000 150</t>
  </si>
  <si>
    <t>865 2 02 25086 02 0000 150</t>
  </si>
  <si>
    <t>000 2 02 25097 00 0000 150</t>
  </si>
  <si>
    <t>703 2 02 25097 02 0000 150</t>
  </si>
  <si>
    <t>000 2 02 25138 00 0000 150</t>
  </si>
  <si>
    <t>801 2 02 25138 02 0000 150</t>
  </si>
  <si>
    <t>801 2 02 25170 02 0000 150</t>
  </si>
  <si>
    <t>000 2 02 25202 00 0000 150</t>
  </si>
  <si>
    <t>801 2 02 25202 02 0000 150</t>
  </si>
  <si>
    <t>000 2 02 25228 00 0000 150</t>
  </si>
  <si>
    <t>801 2 02 25402 02 0000 150</t>
  </si>
  <si>
    <t>805 2 02 25462 02 0000 150</t>
  </si>
  <si>
    <t>000 2 02 25467 00 0000 150</t>
  </si>
  <si>
    <t>702 2 02 25467 02 0000 150</t>
  </si>
  <si>
    <t>000 2 02 25495 00 0000 150</t>
  </si>
  <si>
    <t>856 2 02 25495 02 0000 150</t>
  </si>
  <si>
    <t xml:space="preserve">000 2 02 25497 00 0000 150
</t>
  </si>
  <si>
    <t>856 2 02 25497 02 0000 150</t>
  </si>
  <si>
    <t>000 2 02 25517 00 0000 150</t>
  </si>
  <si>
    <t>702 2 02 25517 02 0000 150</t>
  </si>
  <si>
    <t>000 2 02 25519 00 0000 150</t>
  </si>
  <si>
    <t>702 2 02 25519 02 0000 150</t>
  </si>
  <si>
    <t>000 2 02 25520 00 0000 150</t>
  </si>
  <si>
    <t>703 2 02 25520 02 0000 150</t>
  </si>
  <si>
    <t xml:space="preserve">000 2 02 25527 00 0000 150
</t>
  </si>
  <si>
    <t xml:space="preserve">801 2 02 25554 02 0000 150
</t>
  </si>
  <si>
    <t xml:space="preserve">000 2 02 25555 00 0000 150
</t>
  </si>
  <si>
    <t xml:space="preserve">758 2 02 25555 02 0000 150
</t>
  </si>
  <si>
    <t>855 2 02 25568 02 0000 150</t>
  </si>
  <si>
    <t>000 2 02 30000 00 0000 150</t>
  </si>
  <si>
    <t>000 2 02 35118 00 0000 150</t>
  </si>
  <si>
    <t>812 2 02 35118 02 0000 150</t>
  </si>
  <si>
    <t>000 2 02 35120 00 0000 150</t>
  </si>
  <si>
    <t>812 2 02 35120 02 0000 150</t>
  </si>
  <si>
    <t>710 2 02 35128 02 0000 150</t>
  </si>
  <si>
    <t>804 2 02 35129 02 0000 150</t>
  </si>
  <si>
    <t>000 2 02 35135 00 0000 150</t>
  </si>
  <si>
    <t>805 2 02 35135 02 0000 150</t>
  </si>
  <si>
    <t>000 2 02 35137 00 0000 150</t>
  </si>
  <si>
    <t>805 2 02 35137 02 0000 150</t>
  </si>
  <si>
    <t>000 2 02 35176 00 0000 150</t>
  </si>
  <si>
    <t>805 2 02 35176 02 0000 150</t>
  </si>
  <si>
    <t>000 2 02 35220 00 0000 150</t>
  </si>
  <si>
    <t>805 2 02 35220 02 0000 150</t>
  </si>
  <si>
    <t>000 2 02 35240 00 0000 150</t>
  </si>
  <si>
    <t>805 2 02 35240 02 0000 150</t>
  </si>
  <si>
    <t>000 2 02 35250 00 0000 150</t>
  </si>
  <si>
    <t>805 2 02 35250 02 0000 150</t>
  </si>
  <si>
    <t>000 2 02 35260 00 0000 150</t>
  </si>
  <si>
    <t>805 2 02 35260 02 0000 150</t>
  </si>
  <si>
    <t>000 2 02 35270 00 0000 150</t>
  </si>
  <si>
    <t>805 2 02 35270 02 0000 150</t>
  </si>
  <si>
    <t>000 2 02 35280 00 0000 150</t>
  </si>
  <si>
    <t>805 2 02 35280 02 0000 150</t>
  </si>
  <si>
    <t>865 2 02 35290 02 0000 150</t>
  </si>
  <si>
    <t>000 2 02 35380 00 0000 150</t>
  </si>
  <si>
    <t>805 2 02 35380 02 0000 150</t>
  </si>
  <si>
    <t>000 2 02 35460 00 0000 150</t>
  </si>
  <si>
    <t>801 2 02 35460 02 0000 150</t>
  </si>
  <si>
    <t>000 2 02 35573 00 0000 150</t>
  </si>
  <si>
    <t>805 2 02 35573 02 0000 150</t>
  </si>
  <si>
    <t>812 2 02 35900 02 0000 150</t>
  </si>
  <si>
    <t>000 2 02 40000 00 0000 150</t>
  </si>
  <si>
    <t>836 2 02 45141 02 0000 150</t>
  </si>
  <si>
    <t>836 2 02 45142 02 0000 150</t>
  </si>
  <si>
    <t>000 2 02 45161 00 0000 150</t>
  </si>
  <si>
    <t>801 2 02 45161 02 0000 150</t>
  </si>
  <si>
    <t>801 2 02 45190 02 0000 150</t>
  </si>
  <si>
    <t>000 2 02 45192 00 0000 150</t>
  </si>
  <si>
    <t>801 2 02 45192 02 0000 150</t>
  </si>
  <si>
    <t xml:space="preserve">000 2 02 45433 00 0000 150
</t>
  </si>
  <si>
    <t>855 2 02 45433 02 0000 150</t>
  </si>
  <si>
    <t>000 2 07 02000 02 0000 150</t>
  </si>
  <si>
    <t>000 2 07 02030 02 0000 150</t>
  </si>
  <si>
    <t>801 2 07 02030 02 0000 150</t>
  </si>
  <si>
    <t>805 2 07 02030 02 0000 150</t>
  </si>
  <si>
    <t>801 2 02 45468 02 0000 150</t>
  </si>
  <si>
    <t xml:space="preserve">Субсидии бюджетам субъектов Российской Федерации на создание дополнительных мест для детей в возрасте от 1,5 до 3 лет в образовательных организациях, осуществляющих образовательную деятельность по образовательным программам дошкольного образования </t>
  </si>
  <si>
    <t>Субсидии бюджетам субъектов Российской Федерации на внедрение целевой модели цифровой образовательной среды в общеобразовательных организациях и профессиональных образовательных организациях</t>
  </si>
  <si>
    <t>Субсидии бюджетам субъектов Российской Федерации на реализацию региональных проектов "Создание единого цифрового контура в здравоохранении на основе единой государственной информационной системы здравоохранения (ЕГИСЗ)"</t>
  </si>
  <si>
    <t>Субсидии бюджетам субъектов Российской Федерации на  развитие паллиативной медицинской помощи</t>
  </si>
  <si>
    <t>Дотации бюджетам субъектов Российской Федерации на частичную компенсацию дополнительных расходов на повышение оплаты труда работников бюджетной сферы и иные цели</t>
  </si>
  <si>
    <t>812 2 02 15009 02 0000 150</t>
  </si>
  <si>
    <t>703 2 02 25210 02 0000 150</t>
  </si>
  <si>
    <t>856 2 02 25228 02 0000 150</t>
  </si>
  <si>
    <t>Дотации бюджетам на частичную компенсацию дополнительных расходов на повышение оплаты труда работников бюджетной сферы и иные цели</t>
  </si>
  <si>
    <t>000 2 02 15009 00 0000 150</t>
  </si>
  <si>
    <t>000 2 02 25114 00 0000 150</t>
  </si>
  <si>
    <t>Субсидии бюджетам на реализацию региональных проектов "Создание единого цифрового контура в здравоохранении на основе единой государственной информационной системы здравоохранения (ЕГИСЗ)"</t>
  </si>
  <si>
    <t>801 2 02 25114 02 0000 150</t>
  </si>
  <si>
    <t>703 2 02 25187 02 0000 150</t>
  </si>
  <si>
    <t>000 2 02 25187 00 0000 150</t>
  </si>
  <si>
    <t>000 2 02 25201 00 0000 150</t>
  </si>
  <si>
    <t>Субсидии бюджетам на развитие паллиативной медицинской помощи</t>
  </si>
  <si>
    <t>801 2 02 25201 02 0000 150</t>
  </si>
  <si>
    <t>000 2 02 25210 00 0000 150</t>
  </si>
  <si>
    <t>Субсидии бюджетам на внедрение целевой модели цифровой образовательной среды в общеобразовательных организациях и профессиональных образовательных организациях</t>
  </si>
  <si>
    <t xml:space="preserve">Субсидии бюджетам субъектов Российской Федерации на оснащение объектов спортивной инфраструктуры спортивно-технологическим оборудованием </t>
  </si>
  <si>
    <t>703 2 02 25232 02 0000 150</t>
  </si>
  <si>
    <t>000 2 02 25232 00 0000 150</t>
  </si>
  <si>
    <t>Субсидии бюджетам на создание дополнительных мест для детей в возрасте от 1,5 до 3 лет в образовательных организациях, осуществляющих образовательную деятельность по образовательным программам дошкольного образования</t>
  </si>
  <si>
    <t>801 2 02 45196 02 0000 150</t>
  </si>
  <si>
    <t>000 2 02 45196 00 0000 150</t>
  </si>
  <si>
    <t>801 2 02 45216 02 0000 150</t>
  </si>
  <si>
    <t>815 2 02 45393 02 0000 150</t>
  </si>
  <si>
    <t>000 2 02 45468 00 0000 150</t>
  </si>
  <si>
    <t>758 2 02 25243 02 0000 150</t>
  </si>
  <si>
    <t xml:space="preserve">000 2 02 25243 00 0000 150
</t>
  </si>
  <si>
    <t>Субсидии бюджетам на строительство и реконструкцию (модернизацию) объектов питьевого водоснабжения</t>
  </si>
  <si>
    <t>Субсидии бюджетам субъектов Российской Федерации на строительство и реконструкцию (модернизацию) объектов питьевого водоснабжения</t>
  </si>
  <si>
    <t>000 2 02 35429 00 0000 150</t>
  </si>
  <si>
    <t>Субвенции бюджетам на увеличение площади лесовосстановления</t>
  </si>
  <si>
    <t>804 2 02 35429 02 0000 150</t>
  </si>
  <si>
    <t>Субвенции бюджетам субъектов Российской Федерации на увеличение площади лесовосстановления</t>
  </si>
  <si>
    <t xml:space="preserve">000 2 02 35430 00 0000 150
</t>
  </si>
  <si>
    <t>Субвенции бюджетам на оснащение учреждений, выполняющих мероприятия по воспроизводству лесов, специализированной лесохозяйственной техникой и оборудованием для проведения комплекса мероприятий по лесовосстановлению и лесоразведению</t>
  </si>
  <si>
    <t>000 2 02 35432 00 0000 150</t>
  </si>
  <si>
    <t>Субвенции бюджетам на оснащение специализированных учреждений органов государственной власти субъектов Российской Федерации лесопожарной техникой и оборудованием для проведения комплекса мероприятий по охране лесов от пожаров</t>
  </si>
  <si>
    <t>Субвенции бюджетам субъектов Российской Федерации на оснащение учреждений, выполняющих мероприятия по воспроизводству лесов, специализированной лесохозяйственной техникой и оборудованием для проведения комплекса мероприятий по лесовосстановлению и лесоразведению</t>
  </si>
  <si>
    <t>804 2 02 35432 02 0000 150</t>
  </si>
  <si>
    <t>Субвенции бюджетам субъектов Российской Федерации на оснащение специализированных учреждений органов государственной власти субъектов Российской Федерации лесопожарной техникой и оборудованием для проведения комплекса мероприятий по охране лесов от пожаров</t>
  </si>
  <si>
    <t xml:space="preserve">000 2 02 45216 00 0000 150
</t>
  </si>
  <si>
    <t>Межбюджетные трансферты, передаваемые бюджетам на финансовое обеспечение дорожной деятельности в рамках реализации национального проекта "Безопасные и качественные автомобильные дороги"</t>
  </si>
  <si>
    <t xml:space="preserve">000 2 02 45393 00 0000 150
</t>
  </si>
  <si>
    <t>Межбюджетные трансферты, передаваемые бюджетам субъектов Российской Федерации на финансовое обеспечение дорожной деятельности в рамках реализации национального проекта "Безопасные и качественные автомобильные дороги"</t>
  </si>
  <si>
    <t>Субсидии бюджетам на реализацию мероприятий государственной программы Российской Федерации "Доступная среда"</t>
  </si>
  <si>
    <t>Субсидии бюджетам субъектов Российской Федерации на реализацию мероприятий государственной программы Российской Федерации "Доступная среда"</t>
  </si>
  <si>
    <t>Субсидии бюджетам субъектов Российской Федерации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</si>
  <si>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Субсидии бюджетам на реализацию программ формирования современной городской среды</t>
  </si>
  <si>
    <t>Субсидии бюджетам субъектов Российской Федерации на реализацию программ формирования современной городской среды</t>
  </si>
  <si>
    <t>Субвенции бюджетам на выплату инвалидам компенсаций страховых премий по договорам обязательного страхования гражданской ответственности владельцев транспортных средств</t>
  </si>
  <si>
    <t>Субвенции бюджетам субъектов Российской Федерации на выплату инвалидам компенсаций страховых премий по договорам обязательного страхования гражданской ответственности владельцев транспортных средств</t>
  </si>
  <si>
    <t>Межбюджетные трансферты, передаваемые бюджетам на проведение вакцинации против пневмококковой инфекции граждан старше трудоспособного возраста из групп риска, проживающих в организациях социального обслуживания</t>
  </si>
  <si>
    <t>Межбюджетные трансферты, передаваемые бюджетам субъектов Российской Федерации на проведение вакцинации против пневмококковой инфекции граждан старше трудоспособного возраста из групп риска, проживающих в организациях социального обслуживания</t>
  </si>
  <si>
    <t xml:space="preserve">804 2 02 35430 02 0000 150
</t>
  </si>
  <si>
    <t>000 2 03 00000 00 0000 000</t>
  </si>
  <si>
    <t>БЕЗВОЗМЕЗДНЫЕ ПОСТУПЛЕНИЯ ОТ ГОСУДАРСТВЕННЫХ (МУНИЦИПАЛЬНЫХ) ОРГАНИЗАЦИЙ</t>
  </si>
  <si>
    <t>Безвозмездные поступления от государственных (муниципальных) организаций в бюджеты субъектов Российской Федерации</t>
  </si>
  <si>
    <t xml:space="preserve">752 2 03 02040 02 0000 150
</t>
  </si>
  <si>
    <t>000 2 03 02000 02 0000 150</t>
  </si>
  <si>
    <t>Безвозмездные поступления в бюджеты субъектов Российской Федерации от государственной корпорации – Фонда содействия реформированию жилищно-коммунального хозяйства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t>
  </si>
  <si>
    <t>Субвенции бюджетам на осуществление ежемесячной выплаты в связи с рождением (усыновлением) первого ребенка</t>
  </si>
  <si>
    <t>Субвенции бюджетам субъектов Российской Федерации на осуществление ежемесячной выплаты в связи с рождением (усыновлением) первого ребенка</t>
  </si>
  <si>
    <t>Субсидии бюджетам субъектов Российской Федерации на реализацию мероприятий по стимулированию программ развития жилищного строительства субъектов Российской Федерации</t>
  </si>
  <si>
    <t>Субсидии бюджетам на реализацию мероприятий по стимулированию программ развития жилищного строительства субъектов Российской Федерации</t>
  </si>
  <si>
    <t>Субсидии бюджетам на реализацию мероприятий по созданию в субъектах Российской Федерации новых мест в общеобразовательных организациях</t>
  </si>
  <si>
    <t>Субсидии бюджетам субъектов Российской Федерации на реализацию мероприятий по созданию в субъектах Российской Федерации новых мест в общеобразовательных организациях</t>
  </si>
  <si>
    <t>Субсидии бюджетам на реализацию федеральной целевой программы "Развитие физической культуры и спорта в Российской Федерации на 2016 – 2020 годы"</t>
  </si>
  <si>
    <t>Субсидии бюджетам субъектов Российской Федерации на единовременные компенсационные выплаты медицинским работникам (врачам, фельдшерам),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</si>
  <si>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Субсидии бюджетам субъектов Российской Федерации на единовременные компенсационные выплаты учителям,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</si>
  <si>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Субсидии бюджетам на софинансирование капитальных вложений в объекты государственной (муниципальной) собственности в рамках развития транспортной инфраструктуры на сельских территориях</t>
  </si>
  <si>
    <t>Субсидии бюджетам субъектов Российской Федерации на софинансирование капитальных вложений в объекты государственной (муниципальной) собственности в рамках развития транспортной инфраструктуры на сельских территориях</t>
  </si>
  <si>
    <t>Субсидии бюджетам на стимулирование развития приоритетных подотраслей агропромышленного комплекса и развитие малых форм хозяйствования</t>
  </si>
  <si>
    <t>Субсидии бюджетам субъектов Российской Федерации на стимулирование развития приоритетных подотраслей агропромышленного комплекса и развитие малых форм хозяйствования</t>
  </si>
  <si>
    <t>Субсидии бюджетам на поддержку сельскохозяйственного производства по отдельным подотраслям растениеводства и животноводства</t>
  </si>
  <si>
    <t>Субсидии бюджетам субъектов Российской Федерации на поддержку сельскохозяйственного производства по отдельным подотраслям растениеводства и животноводства</t>
  </si>
  <si>
    <t xml:space="preserve">703 2 02 25491 02 0000 150
</t>
  </si>
  <si>
    <t>000 2 02 25491 00 0000 150</t>
  </si>
  <si>
    <t>Субсидии бюджетам субъектов Российской Федерации на формирование современных управленческих и организационно-экономических механизмов в системе дополнительного образования детей в субъектах Российской Федерации</t>
  </si>
  <si>
    <t>Субсидии бюджетам на обеспечение комплексного развития сельских территорий</t>
  </si>
  <si>
    <t>Субсидии бюджетам субъектов Российской Федерации на обеспечение комплексного развития сельских территорий</t>
  </si>
  <si>
    <t>855 2 02 25576 02 0000 150</t>
  </si>
  <si>
    <t>000 2 02 25576 00 0000 150</t>
  </si>
  <si>
    <t xml:space="preserve">702 2 02 45454 02 0000 150
</t>
  </si>
  <si>
    <t xml:space="preserve">000 2 02 45454 00 0000 150
</t>
  </si>
  <si>
    <t>703 2 02 25256 02 0000 150</t>
  </si>
  <si>
    <t xml:space="preserve">703 2 02 25169 02 0000 150
</t>
  </si>
  <si>
    <t xml:space="preserve">000 2 02 25169 00 0000 150
</t>
  </si>
  <si>
    <t xml:space="preserve">703 2 02 25219 02 0000 150
</t>
  </si>
  <si>
    <t xml:space="preserve">703 2 02 25247 02 0000 150
</t>
  </si>
  <si>
    <t xml:space="preserve">703 2 02 25537 02 0000 150
</t>
  </si>
  <si>
    <t xml:space="preserve">856 2 02 25229 02 0000 150
</t>
  </si>
  <si>
    <t>855 2 02 25508 02 0000 150</t>
  </si>
  <si>
    <t>855 2 02 25502 02 0000 150</t>
  </si>
  <si>
    <t xml:space="preserve">000 2 02 25219 00 0000 150
</t>
  </si>
  <si>
    <t xml:space="preserve">000 2 02 25229 00 0000 150
</t>
  </si>
  <si>
    <t xml:space="preserve">000 2 02 25247 00 0000 150
</t>
  </si>
  <si>
    <t>000 2 02 25299 00 0000 150</t>
  </si>
  <si>
    <t>000 2 02 25502 00 0000 150</t>
  </si>
  <si>
    <t>000 2 02 25508 00 0000 150</t>
  </si>
  <si>
    <t>000 2 02 27372 00 0000 150</t>
  </si>
  <si>
    <t xml:space="preserve">000 2 02 35469 00 0000 150
</t>
  </si>
  <si>
    <t xml:space="preserve">820 2 02 35469 02 0000 150
</t>
  </si>
  <si>
    <t>000 2 02 27576 00 0000 150</t>
  </si>
  <si>
    <t>855 2 02 27576 02 0000 150</t>
  </si>
  <si>
    <t>Субсидии бюджетам субъектов Российской Федерации на софинансирование капитальных вложений в объекты государственной (муниципальной) собственности в рамках обеспечения комплексного развития сельских территорий</t>
  </si>
  <si>
    <t>Субсидии бюджетам на софинансирование капитальных вложений в объекты государственной (муниципальной) собственности в рамках обеспечения комплексного развития сельских территорий</t>
  </si>
  <si>
    <t>758 2 02 27576 02 0000 150</t>
  </si>
  <si>
    <t>815 2 02 27372 02 0000 150</t>
  </si>
  <si>
    <t>Межбюджетные трансферты, передаваемые бюджетам субъектов Российской Федерации на переоснащение медицинских организаций, оказывающих медицинскую помощь больным с онкологическими заболеваниями</t>
  </si>
  <si>
    <t>Субсидии бюджетам на ликвидацию несанкционированных свалок в границах городов и наиболее опасных объектов накопленного экологического вреда окружающей среде</t>
  </si>
  <si>
    <t>000 2 02 25242 00 0000 150</t>
  </si>
  <si>
    <t>Субсидии бюджетам субъектов Российской Федерации на ликвидацию несанкционированных свалок в границах городов и наиболее опасных объектов накопленного экологического вреда окружающей среде</t>
  </si>
  <si>
    <t>000 2 02 25253 00 0000 150</t>
  </si>
  <si>
    <t>Субсидии бюджетам на создание дополнительных мест (групп) для детей в возрасте от 1,5 до 3 лет любой направленности в организациях, осуществляющих образовательную деятельность (за исключением государственных, муниципальных), и у индивидуальных предпринимателей, осуществляющих образовательную деятельность по образовательным программам дошкольного образования, в том числе адаптированным, и присмотр и уход за детьми</t>
  </si>
  <si>
    <t>Субсидии бюджетам субъектов Российской Федерации на создание дополнительных мест (групп) для детей в возрасте от 1,5 до 3 лет любой направленности в организациях, осуществляющих образовательную деятельность (за исключением государственных, муниципальных), и у индивидуальных предпринимателей, осуществляющих образовательную деятельность по образовательным программам дошкольного образования, в том числе адаптированным, и присмотр и уход за детьми</t>
  </si>
  <si>
    <t>Субсидии бюджетам на благоустройство зданий государственных и муниципальных общеобразовательных организаций в целях соблюдения требований к воздушно-тепловому режиму, водоснабжению и канализации</t>
  </si>
  <si>
    <t>Субсидии бюджетам субъектов Российской Федерации на благоустройство зданий государственных и муниципальных общеобразовательных организаций в целях соблюдения требований к воздушно-тепловому режиму, водоснабжению и канализации</t>
  </si>
  <si>
    <t>000 2 02 25255 00 0000 150</t>
  </si>
  <si>
    <t>801 2 02 25586 02 0000 150</t>
  </si>
  <si>
    <t>000 2 02 25461 00 0000 150</t>
  </si>
  <si>
    <t>Субсидии бюджетам субъектов Российской Федерации на создание новых мест в образовательных организациях различных типов для реализации дополнительных общеразвивающих программ всех направленностей</t>
  </si>
  <si>
    <t>703 2 02 25299 02 0000 150</t>
  </si>
  <si>
    <t>Субсидии бюджетам на создание системы долговременного ухода за гражданами пожилого возраста и инвалидами</t>
  </si>
  <si>
    <t>Субсидии бюджетам субъектов Российской Федерации на создание системы долговременного ухода за гражданами пожилого возраста и инвалидами</t>
  </si>
  <si>
    <t>000 2 02 25163 00 0000 150</t>
  </si>
  <si>
    <t>805 2 02 25163 02 0000 150</t>
  </si>
  <si>
    <t>710 2 02 25242 02 0000 150</t>
  </si>
  <si>
    <t>703 2 02 25253 02 0000 150</t>
  </si>
  <si>
    <t>Субсидии бюджетам субъектов Российской Федерации на создание мобильных технопарков "Кванториум"</t>
  </si>
  <si>
    <t>Субсидии бюджетам на создание мобильных технопарков "Кванториум"</t>
  </si>
  <si>
    <t>703 2 02 25255 02 0000 150</t>
  </si>
  <si>
    <t>Субсидии бюджетам на государственную поддержку малого и среднего предпринимательства в субъектах Российской Федерации</t>
  </si>
  <si>
    <t>Субсидии бюджетам субъектов Российской Федерации на государственную поддержку малого и среднего предпринимательства в субъектах Российской Федерации</t>
  </si>
  <si>
    <t>000 2 02 25294 00 0000 150</t>
  </si>
  <si>
    <t>Субсидии бюджетам на организацию профессионального обучения и дополнительного профессионального образования лиц предпенсионного возраста</t>
  </si>
  <si>
    <t>Субсидии бюджетам субъектов Российской Федерации на организацию профессионального обучения и дополнительного профессионального образования лиц предпенсионного возраста</t>
  </si>
  <si>
    <t>865 2 02 25294 02 0000 150</t>
  </si>
  <si>
    <t>Субсидии бюджетам субъектов Российской Федерации на создание системы поддержки фермеров и развитие сельской кооперации</t>
  </si>
  <si>
    <t>Межбюджетные трансферты, передаваемые бюджетам субъектов Российской Федерации на создание модельных муниципальных библиотек</t>
  </si>
  <si>
    <t>Межбюджетные трансферты, передаваемые бюджетам на создание модельных муниципальных библиотек</t>
  </si>
  <si>
    <t>Субвенции бюджетам субъектов Российской Федерации на проведение Всероссийской переписи населения 2020 года</t>
  </si>
  <si>
    <t>Субвенции бюджетам на проведение Всероссийской переписи населения 2020 года</t>
  </si>
  <si>
    <t>855 2 02 25480 02 0000 150</t>
  </si>
  <si>
    <t>865 2 02 25461 02 0000 150</t>
  </si>
  <si>
    <t>Субсидии бюджетам субъектов Российской Федерации на обеспечение профилактики развития сердечно-сосудистых заболеваний и сердечно-сосудистых осложнений у пациентов высокого риска, находящихся на диспансерном наблюдении</t>
  </si>
  <si>
    <t>Субсидии бюджетам на переобучение и повышение квалификации женщин в период отпуска по уходу за ребенком в возрасте до трех лет, а также женщин, имеющих детей дошкольного возраста, не состоящих в трудовых отношениях и обратившихся в органы службы занятости</t>
  </si>
  <si>
    <t>Субсидии бюджетам субъектов Российской Федерации на переобучение и повышение квалификации женщин в период отпуска по уходу за ребенком в возрасте до трех лет, а также женщин, имеющих детей дошкольного возраста, не состоящих в трудовых отношениях и обратившихся в органы службы занятости</t>
  </si>
  <si>
    <t>Субсидии бюджетам на поддержку отрасли культуры</t>
  </si>
  <si>
    <t>Субсидии бюджетам субъектов Российской Федерации на поддержку отрасли культуры</t>
  </si>
  <si>
    <t>Субсидии бюджетам на создание в общеобразовательных организациях, расположенных в сельской местности и малых городах, условий для занятий физической культурой и спортом</t>
  </si>
  <si>
    <t>Субсидии бюджетам субъектов Российской Федерации на создание в общеобразовательных организациях, расположенных в сельской местности и малых городах, условий для занятий физической культурой и спортом</t>
  </si>
  <si>
    <t>Субсидии бюджетам на создание (обновление) материально-технической базы для реализации основных и дополнительных общеобразовательных программ цифрового и гуманитарного профилей в общеобразовательных организациях, расположенных в сельской местности и малых городах</t>
  </si>
  <si>
    <t>Субсидии бюджетам субъектов Российской Федерации на создание (обновление) материально-технической базы для реализации основных и дополнительных общеобразовательных программ цифрового и гуманитарного профилей в общеобразовательных организациях, расположенных в сельской местности и малых городах</t>
  </si>
  <si>
    <t>Субсидии бюджетам на обновление материально-технической базы в организациях, осуществляющих образовательную деятельность исключительно по адаптированным основным общеобразовательным программам</t>
  </si>
  <si>
    <t>Субсидии бюджетам субъектов Российской Федерации на обновление материально-технической базы в организациях, осуществляющих образовательную деятельность исключительно по адаптированным основным общеобразовательным программам</t>
  </si>
  <si>
    <t>Субсидии бюджетам на создание новых мест в образовательных организациях различных типов для реализации дополнительных общеразвивающих программ всех направленностей</t>
  </si>
  <si>
    <t>Субсидии бюджетам субъектов Российской Федерации на обеспечение закупки авиационных работ в целях оказания медицинской помощи</t>
  </si>
  <si>
    <t>Межбюджетные трансферты, передаваемые бюджетам субъектов Российской Федерации на обеспечение деятельности членов Совета Федерации и их помощников в субъектах Российской Федерации</t>
  </si>
  <si>
    <t>Субсидии бюджетам на государственную поддержку спортивных организаций, осуществляющих подготовку спортивного резерва для спортивных сборных команд, в том числе спортивных сборных команд Российской Федерации</t>
  </si>
  <si>
    <t>Субсидии бюджетам субъектов Российской Федерации на государственную поддержку спортивных организаций, осуществляющих подготовку спортивного резерва для спортивных сборных команд, в том числе спортивных сборных команд Российской Федерации</t>
  </si>
  <si>
    <t>Субсидии бюджетам субъектов Российской Федерации на софинансирование расходных обязательств субъектов Российской Федерации, связанных с реализацией федеральной целевой программы "Увековечение памяти погибших при защите Отечества на 2019 – 2024 годы"</t>
  </si>
  <si>
    <t xml:space="preserve">Межбюджетные трансферты, передаваемые бюджетам на финансовое обеспечение расходов на организационные мероприятия, связанные с обеспечением лиц лекарственными препаратами, предназначенными для лечения больных гемофилией, муковисцидозом, гипофизарным нанизмом, болезнью Гоше, злокачественными новообразованиями лимфоидной, кроветворной и родственных им тканей, рассеянным склерозом, гемолитико-уремическим синдромом, юношеским артритом с системным началом, мукополисахаридозом I, II и VI типов, апластической анемией неуточненной, наследственным дефицитом факторов II (фибриногена), VII (лабильного), X (Стюарта-Прауэра), а также после трансплантации органов и (или) тканей </t>
  </si>
  <si>
    <t>Межбюджетные трансферты, передаваемые бюджетам субъектов Российской Федерации на финансовое обеспечение расходов на организационные мероприятия, связанные с обеспечением лиц лекарственными препаратами, предназначенными для лечения больных гемофилией, муковисцидозом, гипофизарным нанизмом, болезнью Гоше, злокачественными новообразованиями лимфоидной, кроветворной и родственных им тканей, рассеянным склерозом, гемолитико-уремическим синдромом, юношеским артритом с системным началом, мукополисахаридозом I, II и VI типов, апластической анемией неуточненной, наследственным дефицитом факторов II (фибриногена), VII (лабильного), X (Стюарта-Прауэра), а также после трансплантации органов и (или) тканей</t>
  </si>
  <si>
    <t>000 2 02 45390 00 0000 150</t>
  </si>
  <si>
    <t>815 2 02 45390 02 0000 150</t>
  </si>
  <si>
    <t>Межбюджетные трансферты, передаваемые бюджетам на финансовое обеспечение дорожной деятельности</t>
  </si>
  <si>
    <t>Межбюджетные трансферты, передаваемые бюджетам субъектов Российской Федерации на финансовое обеспечение дорожной деятельности</t>
  </si>
  <si>
    <t>000 2 02 45418 00 0000 150</t>
  </si>
  <si>
    <t>815 2 02 45418 02 0000 150</t>
  </si>
  <si>
    <t>Межбюджетные трансферты, передаваемые бюджетам на внедрение автоматизированных и роботизированных технологий организации дорожного движения и контроля за соблюдением правил дорожного движения</t>
  </si>
  <si>
    <t>Межбюджетные трансферты, передаваемые бюджетам субъектов Российской Федерации на внедрение автоматизированных и роботизированных технологий организации дорожного движения и контроля за соблюдением правил дорожного движения</t>
  </si>
  <si>
    <t>703 2 02 25027 02 0000 150</t>
  </si>
  <si>
    <t>000 2 18 00000 00 0000 150</t>
  </si>
  <si>
    <t>000 2 07 00000 00 0000 000</t>
  </si>
  <si>
    <t>000 2 18 00000 00 0000 000</t>
  </si>
  <si>
    <t>Доходы бюджетов бюджетной системы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</si>
  <si>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000 2 18 00000 02 0000 150</t>
  </si>
  <si>
    <t>ВОЗВРАТ ОСТАТКОВ СУБСИДИЙ, СУБВЕНЦИЙ И ИНЫХ МЕЖБЮДЖЕТНЫХ ТРАНСФЕРТОВ, ИМЕЮЩИХ ЦЕЛЕВОЕ НАЗНАЧЕНИЕ, ПРОШЛЫХ ЛЕТ</t>
  </si>
  <si>
    <t>000 2 19 00000 00 0000 000</t>
  </si>
  <si>
    <t>Возврат остатков субсидий, субвенций и иных межбюджетных трансфертов, имеющих целевое назначение, прошлых лет из бюджетов субъектов Российской Федерации</t>
  </si>
  <si>
    <t>000 2 19 00000 02 0000 150</t>
  </si>
  <si>
    <t>Возврат остатков субсидий на создание в общеобразовательных организациях, расположенных в сельской местности, условий для занятий физической культурой и спортом из бюджетов субъектов Российской Федерации</t>
  </si>
  <si>
    <t>703 2 19 25097 02 0000 150</t>
  </si>
  <si>
    <t>000 2 02 25008 00 0000 150</t>
  </si>
  <si>
    <t>824 2 02 25008 02 0000 150</t>
  </si>
  <si>
    <t>Субсидии бюджетам на обеспечение развития системы межведомственного электронного взаимодействия на территориях субъектов Российской Федерации</t>
  </si>
  <si>
    <t>Субсидии бюджетам субъектов Российской Федерации на обеспечение развития системы межведомственного электронного взаимодействия на территориях субъектов Российской Федерации</t>
  </si>
  <si>
    <t>805 2 19 25084 02 0000 150</t>
  </si>
  <si>
    <t>Возврат остатков субсидий на ежемесячную денежную выплату, назначаемую в случае рождения третьего ребенка или последующих детей до достижения ребенком возраста трех лет, из бюджетов субъектов Российской Федерации</t>
  </si>
  <si>
    <t>805 2 19 35220 02 0000 150</t>
  </si>
  <si>
    <t>Возврат остатков субвенций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 из бюджетов субъектов Российской Федерации</t>
  </si>
  <si>
    <t>805 2 19 35250 02 0000 150</t>
  </si>
  <si>
    <t>Возврат остатков субвенций на оплату жилищно-коммунальных услуг отдельным категориям граждан из бюджетов субъектов Российской Федерации</t>
  </si>
  <si>
    <t>805 2 19 35380 02 0000 150</t>
  </si>
  <si>
    <t>805 2 19 35573 02 0000 150</t>
  </si>
  <si>
    <t>Возврат остатков субвенций на выполнение полномочий Российской Федерации по осуществлению ежемесячной выплаты в связи с рождением (усыновлением) первого ребенка из бюджетов субъектов Российской Федерации</t>
  </si>
  <si>
    <t>805 2 19 90000 02 0000 150</t>
  </si>
  <si>
    <t>Возврат прочих остатков субсидий, субвенций и иных межбюджетных трансфертов, имеющих целевое назначение, прошлых лет из бюджетов субъектов Российской Федерации</t>
  </si>
  <si>
    <t>812 2 19 35900 02 0000 150</t>
  </si>
  <si>
    <t>Возврат остатков единой субвенции из бюджетов субъектов Российской Федерации</t>
  </si>
  <si>
    <t>856 2 18 25497 02 0000 150</t>
  </si>
  <si>
    <t>Доходы бюджетов субъектов Российской Федерации от возврата остатков субсидий на реализацию мероприятий по обеспечению жильем молодых семей из бюджетов муниципальных образований</t>
  </si>
  <si>
    <t>856 2 19 25497 02 0000 150</t>
  </si>
  <si>
    <t>Возврат остатков субсидий на реализацию мероприятий по обеспечению жильем молодых семей из бюджетов субъектов Российской Федерации</t>
  </si>
  <si>
    <t>000 2 18 02000 02 0000 150</t>
  </si>
  <si>
    <t>Доходы бюджетов субъектов Российской Федерации от возврата организациями остатков субсидий прошлых лет</t>
  </si>
  <si>
    <t>856 2 18 02030 02 0000 150</t>
  </si>
  <si>
    <t>804 2 19 35129 02 0000 150</t>
  </si>
  <si>
    <t>Возврат остатков субвенций на осуществление отдельных полномочий в области лесных отношений из бюджетов субъектов Российской Федерации</t>
  </si>
  <si>
    <t>812 2 18 35120 02 0000 150</t>
  </si>
  <si>
    <t>812 2 19 35120 02 0000 150</t>
  </si>
  <si>
    <t>Возврат остатков субвенций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 из бюджетов субъектов Российской Федерации</t>
  </si>
  <si>
    <t>Доходы бюджетов субъектов Российской Федерации от возврата остатков субвенций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 из бюджетов муниципальных образований</t>
  </si>
  <si>
    <t xml:space="preserve">820 2 02 25527 02 0000 150
</t>
  </si>
  <si>
    <t>805 2 02 45198 02 0000 150</t>
  </si>
  <si>
    <t>Межбюджетные трансферты, передаваемые бюджетам субъектов Российской Федерации на социальную поддержку Героев Социалистического Труда, Героев Труда Российской Федерации и полных кавалеров ордена Трудовой Славы</t>
  </si>
  <si>
    <t>Возврат остатков субвенций на выплату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 
в соответствии с Федеральным законом от 19 мая 1995 года № 81-ФЗ "О государственных пособиях гражданам, имеющим детей" из бюджетов субъектов Российской Федерации</t>
  </si>
  <si>
    <t>Факт                          (тыс. рублей)</t>
  </si>
  <si>
    <t>План
(тыс. рублей)</t>
  </si>
  <si>
    <t xml:space="preserve">Приложение № 1 </t>
  </si>
  <si>
    <t xml:space="preserve"> к отчету</t>
  </si>
  <si>
    <t>поступления доходов областного бюджета в I квартале 2020 года</t>
  </si>
  <si>
    <t>000 2 02 15832 00 0000 150</t>
  </si>
  <si>
    <t>Дотации бюджетам на поддержку мер по обеспечению сбалансированности бюджетов на оснащение (переоснащение) дополнительно создаваемого или перепрофилируемого коечного фонда медицинских организаций для оказания медицинской помощи больным новой коронавирусной инфекцией</t>
  </si>
  <si>
    <t>812 2 02 15832 02 0000 150</t>
  </si>
  <si>
    <t>Дотации бюджетам субъектов Российской Федерации на поддержку мер по обеспечению сбалансированности бюджетов на оснащение (переоснащение) дополнительно создаваемого или перепрофилируемого коечного фонда медицинских организаций для оказания медицинской помощи больным новой коронавирусной инфекцией</t>
  </si>
  <si>
    <t>000 2 18 02010 02 0000 150</t>
  </si>
  <si>
    <t>Доходы бюджетов субъектов Российской Федерации от возврата бюджетными учреждениями остатков субсидий прошлых лет</t>
  </si>
  <si>
    <t>702 2 18 02010 02 0000 150</t>
  </si>
  <si>
    <t>703 2 18 02010 02 0000 150</t>
  </si>
  <si>
    <t>710 2 18 02010 02 0000 150</t>
  </si>
  <si>
    <t>801 2 8 02010 02 0000 150</t>
  </si>
  <si>
    <t>804 2 18 02010 02 0000 150</t>
  </si>
  <si>
    <t>805 2 18 02010 02 0000 150</t>
  </si>
  <si>
    <t>000 2 18 02020 02 0000 150</t>
  </si>
  <si>
    <t>Доходы бюджетов субъектов Российской Федерации от возврата автономными учреждениями остатков субсидий прошлых лет</t>
  </si>
  <si>
    <t>703 2 18 02020 02 0000 150</t>
  </si>
  <si>
    <t>805 2 18 02020 02 0000 150</t>
  </si>
  <si>
    <t>000 2 18 02030 02 0000 150</t>
  </si>
  <si>
    <t>Доходы бюджетов субъектов Российской Федерации от возврата иными организациями остатков субсидий прошлых лет</t>
  </si>
  <si>
    <t>703 2 18 02030 02 0000 150</t>
  </si>
  <si>
    <t>758 2 18 02030 02 0000 150</t>
  </si>
  <si>
    <t>813 2 18 02030 02 0000 150</t>
  </si>
  <si>
    <t>820 2 18 02030 02 0000 150</t>
  </si>
  <si>
    <t>863 2 18 02030 02 0000 150</t>
  </si>
  <si>
    <t>805 2 18 02030 02 0000 150</t>
  </si>
  <si>
    <t>855 2 18 25018 02 0000 150</t>
  </si>
  <si>
    <t>Доходы бюджетов субъектов Российской Федерации от возврата остатков субсидий на реализацию мероприятий федеральной целевой программы "Устойчивое развитие сельских территорий на 2014 – 2017 годы и на период до 2020 года" из бюджетов муниципальных образований</t>
  </si>
  <si>
    <t>820 2 18 25064 02 0000 150</t>
  </si>
  <si>
    <t>Доходы бюджетов субъектов Российской Федерации от возврата остатков субсидий на государственную поддержку малого и среднего предпринимательства, включая крестьянские (фермерские) хозяйства, из бюджетов муниципальных образований</t>
  </si>
  <si>
    <t>000 2 18 60010 02 0000 150</t>
  </si>
  <si>
    <t>Доходы бюджетов субъектов Российской Федерации от возврата прочих остатков субсидий, субвенций и иных межбюджетных трансфертов, имеющих целевое назначение, прошлых лет из бюджетов муниципальных образований</t>
  </si>
  <si>
    <t>702 2 18 60010 02 0000 150</t>
  </si>
  <si>
    <t>703 2 18 60010 02 0000 150</t>
  </si>
  <si>
    <t>805 2 18 60010 02 0000 150</t>
  </si>
  <si>
    <t>812 2 18 60010 02 0000 150</t>
  </si>
  <si>
    <t>855 2 18 60010 02 0000 150</t>
  </si>
  <si>
    <t>856 2 18 60010 02 0000 150</t>
  </si>
  <si>
    <t>801 2 18 71030 02 0000 150</t>
  </si>
  <si>
    <t>Доходы бюджетов субъектов Российской Федерации от возврата прочих остатков субсидий, субвенций и иных межбюджетных трансфертов, имеющих целевое назначение, прошлых лет из бюджетов государственных внебюджетных фондов</t>
  </si>
  <si>
    <t>703 2 18 25097 02 0000 150</t>
  </si>
  <si>
    <t>Доходы бюджетов субъектов Российской Федерации от возврата остатков субсидий на создание в общеобразовательных организациях, расположенных в сельской местности, условий для занятий физической культурой и спортом из бюджетов муниципальных образований</t>
  </si>
  <si>
    <t>Доходы бюджетов субъектов Российской Федерации от возврата остатков субсидий на поддержку государственных программ субъектов Российской Федерации и муниципальных программ формирования современной городской среды из бюджетов муниципальных образований</t>
  </si>
  <si>
    <t>758 2 18 25555 02 0000 150</t>
  </si>
  <si>
    <t>812 2 18 35118 02 0000 150</t>
  </si>
  <si>
    <t>865 2 18 52900 02 0000 150</t>
  </si>
  <si>
    <t>710 2 18 60010 02 0000 150</t>
  </si>
  <si>
    <t>752 2 18 60010 02 0000 150</t>
  </si>
  <si>
    <t>811 2 18 60010 02 0000 150</t>
  </si>
  <si>
    <t>000 2 19 90000 02 0000 150</t>
  </si>
  <si>
    <t>855 2 19 90000 02 0000 150</t>
  </si>
  <si>
    <t>865 2 19 90000 02 0000 150</t>
  </si>
  <si>
    <t>703 2 19 25210 02 0000 150</t>
  </si>
  <si>
    <t>Возврат остатков субсидий на внедрение целевой модели цифровой образовательной среды в общеобразовательных организациях и профессиональных образовательных организациях из бюджетов субъектов Российской Федерации</t>
  </si>
  <si>
    <t>703 2 19 45159 02 0000 150</t>
  </si>
  <si>
    <t>758 2 19 25555 02 0000 150</t>
  </si>
  <si>
    <t>Возврат остатков субсидий на поддержку государственных программ субъектов Российской Федерации и муниципальных программ формирования современной городской среды из бюджетов субъектов Российской Федерации</t>
  </si>
  <si>
    <t>801 2 19 25382 02 0000 150</t>
  </si>
  <si>
    <t>Возврат остатков субсидий на реализацию отдельных мероприятий государственной программы Российской Федерации "Развитие здравоохранения" из бюджетов субъектов Российской Федерации</t>
  </si>
  <si>
    <t>801 2 19 25554 02 0000 150</t>
  </si>
  <si>
    <t>Возврат остатков субсидий на закупку авиационных работ органами государственной власти субъектов Российской Федерации для оказания медицинской помощи</t>
  </si>
  <si>
    <t>801 2 19 35460 02 0000 150</t>
  </si>
  <si>
    <t>Возврат остатков субвенций на 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 медицинскими изделиями по рецептам на медицинские изделия, а также специализированными продуктами лечебного питания для детей-инвалидов из бюджетов субъектов Российской Федерации</t>
  </si>
  <si>
    <t>801 2 19 51360 02 0000 150</t>
  </si>
  <si>
    <t>Возврат остатков межбюджетных трансфертов прошлых лет на осуществление единовременных выплат медицинским работникам из бюджетов субъектов Российской Федерации</t>
  </si>
  <si>
    <t>805 2 19 25462 02 0000 150</t>
  </si>
  <si>
    <t>Возврат остатков субсидий на компенсацию отдельным категориям граждан оплаты взноса на капитальный ремонт общего имущества в многоквартирном доме из бюджетов субъектов Российской Федерации</t>
  </si>
  <si>
    <t>805 2 19 35135 02 0000 150</t>
  </si>
  <si>
    <t>805 2 19 35270 02 0000 150</t>
  </si>
  <si>
    <t>812 2 19 25527 02 0000 150</t>
  </si>
  <si>
    <t>Возврат остатков субсидий на государственную поддержку малого и среднего предпринимательства, включая крестьянские (фермерские) хозяйства, а также на реализацию мероприятий по поддержке молодежного предпринимательства из бюджетов субъектов Российской Федерации</t>
  </si>
  <si>
    <t>812 2 19 35118 02 0000 150</t>
  </si>
  <si>
    <t>820 2 19 25064 02 0000 150</t>
  </si>
  <si>
    <t>Возврат остатков субсидий на государственную поддержку малого и среднего предпринимательства, включая крестьянские (фермерские) хозяйства, из бюджетов субъектов Российской Федерации</t>
  </si>
  <si>
    <t>855 2 19 25018 02 0000 150</t>
  </si>
  <si>
    <t>855 2 19 25543 02 0000 150</t>
  </si>
  <si>
    <t>Возврат остатков субсидий на содействие достижению целевых показателей региональных программ развития агропромышленного комплекса из бюджетов субъектов Российской Федерации</t>
  </si>
  <si>
    <t>855 2 19 25567 02 0000 150</t>
  </si>
  <si>
    <t>Возврат остатков субсидий на реализацию мероприятий по устойчивому развитию сельских территорий из бюджетов субъектов Российской Федерации</t>
  </si>
  <si>
    <t>855 2 19 45472 02 0000 150</t>
  </si>
  <si>
    <t>Возврат остатков иных межбюджетных трансфертов на возмещение части прямых понесенных затрат на создание и (или) модернизацию объектов агропромышленного комплекса из бюджетов субъектов Российской Федерации</t>
  </si>
  <si>
    <t>856 2 19 25228 02 0000 150</t>
  </si>
  <si>
    <t>Возврат остатков субсидий на оснащение объектов спортивной инфраструктуры спортивно-технологическим оборудованием из бюджетов субъектов Российской Федерации</t>
  </si>
  <si>
    <t>865 2 19 35290 02 0000 150</t>
  </si>
  <si>
    <t>Возврат остатков субвенций на социальные выплаты безработным гражданам в соответствии с Законом Российской Федерации от 19 апреля 1991 года                  № 1032-I "О занятости населения в Российской Федерации" из бюджетов субъектов Российской Федерации</t>
  </si>
  <si>
    <t>Субсидии бюджетам на создание центров цифрового образования детей</t>
  </si>
  <si>
    <t>Субсидии бюджетам субъектов Российской Федерации на создание центров цифрового образования детей</t>
  </si>
  <si>
    <t>Субсидии бюджетам на приобретение спортивного оборудования и инвентаря для приведения организаций спортивной подготовки в нормативное состояние</t>
  </si>
  <si>
    <t>Субсидии бюджетам субъектов Российской Федерации на приобретение спортивного оборудования и инвентаря для приведения организаций спортивной подготовки в нормативное состояние</t>
  </si>
  <si>
    <t>Субсидии бюджетам субъектов Российской Федерации на развитие материально-технической базы детских поликлиник и детских поликлинических отделений медицинских организаций, оказывающих первичную медико-санитарную помощь</t>
  </si>
  <si>
    <t>Субсидии бюджетам на софинансирование расходных обязательств субъектов Российской Федерации, связанных с реализацией федеральной целевой программы "Увековечение памяти погибших при защите Отечества на 2019 – 2024 годы"</t>
  </si>
  <si>
    <t>Субвенции бюджетам на осуществление полномочий по обеспечению жильем отдельных категорий граждан, установленных Федеральным законом                                        от 12 января 1995 года № 5-ФЗ "О ветеранах"</t>
  </si>
  <si>
    <t>Доходы бюджетов субъектов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</si>
  <si>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Процент испол-нения                 (%)</t>
  </si>
  <si>
    <t>Субсидии бюджетам субъектов Российской Федерации на мероприятия федеральной целевой программы "Развитие водохозяйственного комплекса Российской Федерации в 2012 – 2020 годах"</t>
  </si>
  <si>
    <t>Субсидии бюджетам на единовременные компенсационные выплаты медицинским работникам (врачам, фельдшерам),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</si>
  <si>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Субсидии бюджетам субъектов Российской Федерации на реализацию федеральной целевой программы "Развитие физической культуры и спорта в Российской Федерации на 2016 – 2020 годы"</t>
  </si>
  <si>
    <t xml:space="preserve"> ОБЪЕМ</t>
  </si>
  <si>
    <t>Субвенции бюджетам на 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t>
  </si>
  <si>
    <t>Доходы бюджетов субъектов Российской Федерации от возврата остатков субвенций на осуществление первичного воинского учета на территориях, где отсутствуют военные комиссариаты, из бюджетов муниципальных образований</t>
  </si>
  <si>
    <t>Возврат остатков иных межбюджетных трансфертов на создание в субъектах Российской Федерации дополнительных мест для детей в возрасте 
от 2 месяцев до 3 лет в образовательных организациях, осуществляющих образовательную деятельность по образовательным программам дошкольного образования, из бюджетов субъектов Российской Федерации</t>
  </si>
  <si>
    <t>Возврат остатков субсидий на реализацию мероприятий федеральной целевой программы "Устойчивое развитие сельских территорий на 2014 – 2017 годы и на период до 2020 года" из бюджетов субъектов Российской Федерации</t>
  </si>
  <si>
    <t>Межбюджетные трансферты, передаваемые бюджетам субъектов Российской Федерации на создание и замену фельдшерских, фельдшерско-акушерских пунктов и врачебных амбулаторий для населенных пунктов с численностью населения 
от 100 до 2000 человек</t>
  </si>
  <si>
    <t>Возврат остатков субвенций на осуществление первичного воинского учета на территориях, где отсутствуют военные комиссариаты, из бюджетов субъектов Российской Федерации</t>
  </si>
  <si>
    <t>Межбюджетные трансферты, передаваемые бюджетам на создание и замену фельдшерских, фельдшерско-акушерских пунктов и врачебных амбулаторий для населенных пунктов с численностью населения от 100 до 2000 человек</t>
  </si>
  <si>
    <t>ДОХОДЫ БЮДЖЕТОВ БЮДЖЕТНОЙ СИСТЕМЫ РОССИЙСКОЙ ФЕДЕРАЦИИ 
ОТ ВОЗВРАТА ОСТАТКОВ СУБСИДИЙ, СУБВЕНЦИЙ И ИНЫХ МЕЖБЮДЖЕТНЫХ ТРАНСФЕРТОВ, ИМЕЮЩИХ ЦЕЛЕВОЕ НАЗНАЧЕНИЕ, ПРОШЛЫХ ЛЕТ</t>
  </si>
  <si>
    <t>Доходы бюджетов субъектов Российской Федерации от возврата остатков межбюджетных трансфертов прошлых лет на социальные выплаты безработным гражданам в соответствии с Законом Российской Федерации от 19 апреля 1991 года № 1032-1 
"О занятости населения в Российской Федерации" из бюджета Пенсионного фонда Российской Федерации</t>
  </si>
  <si>
    <t>Возврат остатков субвенций на осуществление полномочий по обеспечению жильем отдельных категорий граждан, установленных федеральными законами от 12 января 1995 года № 5-ФЗ 
"О ветеранах" и от 24 ноября 1995 года № 181-ФЗ 
"О социальной защите инвалидов в Российской Федерации", из бюджетов субъектов Российской Федерации</t>
  </si>
  <si>
    <t>Возврат остатков субвенций на выплату единовременного пособия беременной жене военнослужащего, проходящего военную службу по призыву, а также ежемесячного пособия на ребенка военнослужащего, проходящего военную службу по призыву, в соответствии с Федеральным законом 
от 19 мая 1995 года № 81-ФЗ "О государственных пособиях гражданам, имеющим детей" из бюджетов субъектов Российской Федерации</t>
  </si>
  <si>
    <t>Субсидии бюджетам на мероприятия федеральной целевой программы "Развитие водохозяйственного комплекса Российской Федерации в 2012 – 
2020 годах"</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</si>
</sst>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0.0"/>
    <numFmt numFmtId="165" formatCode="0.0"/>
    <numFmt numFmtId="166" formatCode="#,##0.000"/>
    <numFmt numFmtId="167" formatCode="#,##0.0000"/>
    <numFmt numFmtId="168" formatCode="#,##0.00000"/>
  </numFmts>
  <fonts count="14" x14ac:knownFonts="1">
    <font>
      <sz val="12"/>
      <color theme="1"/>
      <name val="Times New Roman"/>
      <family val="2"/>
      <charset val="204"/>
    </font>
    <font>
      <sz val="12"/>
      <name val="Times New Roman"/>
      <family val="1"/>
      <charset val="204"/>
    </font>
    <font>
      <b/>
      <sz val="12"/>
      <name val="Times New Roman"/>
      <family val="1"/>
      <charset val="204"/>
    </font>
    <font>
      <b/>
      <sz val="14"/>
      <name val="Times New Roman"/>
      <family val="1"/>
      <charset val="204"/>
    </font>
    <font>
      <sz val="10"/>
      <name val="Times New Roman"/>
      <family val="1"/>
      <charset val="204"/>
    </font>
    <font>
      <sz val="14"/>
      <name val="Times New Roman"/>
      <family val="1"/>
      <charset val="204"/>
    </font>
    <font>
      <sz val="9"/>
      <name val="Times New Roman"/>
      <family val="1"/>
      <charset val="204"/>
    </font>
    <font>
      <b/>
      <sz val="10"/>
      <name val="Times New Roman"/>
      <family val="1"/>
      <charset val="204"/>
    </font>
    <font>
      <sz val="12"/>
      <name val="Times New Roman"/>
      <family val="1"/>
    </font>
    <font>
      <b/>
      <sz val="14"/>
      <name val="Times New Roman"/>
      <family val="1"/>
    </font>
    <font>
      <b/>
      <sz val="12"/>
      <color theme="1"/>
      <name val="Times New Roman"/>
      <family val="1"/>
      <charset val="204"/>
    </font>
    <font>
      <sz val="12"/>
      <color theme="1"/>
      <name val="Times New Roman"/>
      <family val="1"/>
      <charset val="204"/>
    </font>
    <font>
      <sz val="14"/>
      <name val="Times New Roman Cyr"/>
      <family val="1"/>
      <charset val="204"/>
    </font>
    <font>
      <i/>
      <sz val="9"/>
      <color rgb="FF000000"/>
      <name val="Cambria"/>
      <family val="1"/>
      <charset val="204"/>
    </font>
  </fonts>
  <fills count="3">
    <fill>
      <patternFill patternType="none"/>
    </fill>
    <fill>
      <patternFill patternType="gray125"/>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style="medium">
        <color rgb="FF000000"/>
      </right>
      <top/>
      <bottom style="hair">
        <color rgb="FF000000"/>
      </bottom>
      <diagonal/>
    </border>
    <border>
      <left/>
      <right/>
      <top/>
      <bottom style="thin">
        <color indexed="64"/>
      </bottom>
      <diagonal/>
    </border>
  </borders>
  <cellStyleXfs count="2">
    <xf numFmtId="0" fontId="0" fillId="0" borderId="0"/>
    <xf numFmtId="49" fontId="13" fillId="0" borderId="2">
      <alignment horizontal="left" vertical="center" wrapText="1" indent="1"/>
    </xf>
  </cellStyleXfs>
  <cellXfs count="47">
    <xf numFmtId="0" fontId="0" fillId="0" borderId="0" xfId="0"/>
    <xf numFmtId="0" fontId="2" fillId="2" borderId="1" xfId="0" applyFont="1" applyFill="1" applyBorder="1" applyAlignment="1">
      <alignment horizontal="left" vertical="top" wrapText="1"/>
    </xf>
    <xf numFmtId="164" fontId="2" fillId="2" borderId="1" xfId="0" applyNumberFormat="1" applyFont="1" applyFill="1" applyBorder="1" applyAlignment="1">
      <alignment horizontal="center" vertical="top" wrapText="1"/>
    </xf>
    <xf numFmtId="0" fontId="1" fillId="2" borderId="1" xfId="0" applyFont="1" applyFill="1" applyBorder="1" applyAlignment="1">
      <alignment horizontal="left" vertical="top" wrapText="1"/>
    </xf>
    <xf numFmtId="164" fontId="1" fillId="2" borderId="1" xfId="0" applyNumberFormat="1" applyFont="1" applyFill="1" applyBorder="1" applyAlignment="1">
      <alignment horizontal="center" vertical="top" wrapText="1"/>
    </xf>
    <xf numFmtId="4" fontId="2" fillId="2" borderId="1" xfId="0" applyNumberFormat="1" applyFont="1" applyFill="1" applyBorder="1" applyAlignment="1">
      <alignment horizontal="center" vertical="top" wrapText="1"/>
    </xf>
    <xf numFmtId="0" fontId="4" fillId="2" borderId="0" xfId="0" applyFont="1" applyFill="1" applyAlignment="1">
      <alignment vertical="top"/>
    </xf>
    <xf numFmtId="0" fontId="5" fillId="2" borderId="0" xfId="0" applyFont="1" applyFill="1" applyBorder="1" applyAlignment="1">
      <alignment horizontal="center" vertical="top"/>
    </xf>
    <xf numFmtId="0" fontId="5" fillId="2" borderId="0" xfId="0" applyFont="1" applyFill="1" applyBorder="1" applyAlignment="1">
      <alignment horizontal="justify" vertical="top"/>
    </xf>
    <xf numFmtId="0" fontId="1" fillId="2" borderId="1" xfId="0" applyFont="1" applyFill="1" applyBorder="1" applyAlignment="1">
      <alignment horizontal="center" vertical="top" wrapText="1"/>
    </xf>
    <xf numFmtId="0" fontId="6" fillId="2" borderId="1" xfId="0" applyFont="1" applyFill="1" applyBorder="1" applyAlignment="1">
      <alignment horizontal="center" vertical="top" wrapText="1"/>
    </xf>
    <xf numFmtId="0" fontId="4" fillId="2" borderId="0" xfId="0" applyFont="1" applyFill="1" applyAlignment="1">
      <alignment horizontal="center" vertical="top"/>
    </xf>
    <xf numFmtId="164" fontId="2" fillId="2" borderId="1" xfId="0" applyNumberFormat="1" applyFont="1" applyFill="1" applyBorder="1" applyAlignment="1">
      <alignment horizontal="center" vertical="top"/>
    </xf>
    <xf numFmtId="164" fontId="1" fillId="2" borderId="1" xfId="0" applyNumberFormat="1" applyFont="1" applyFill="1" applyBorder="1" applyAlignment="1">
      <alignment horizontal="center" vertical="top"/>
    </xf>
    <xf numFmtId="0" fontId="1" fillId="2" borderId="1" xfId="0" applyFont="1" applyFill="1" applyBorder="1" applyAlignment="1">
      <alignment vertical="top" wrapText="1"/>
    </xf>
    <xf numFmtId="0" fontId="7" fillId="2" borderId="0" xfId="0" applyFont="1" applyFill="1" applyAlignment="1">
      <alignment vertical="top"/>
    </xf>
    <xf numFmtId="4" fontId="2" fillId="2" borderId="1" xfId="0" applyNumberFormat="1" applyFont="1" applyFill="1" applyBorder="1" applyAlignment="1">
      <alignment horizontal="center" vertical="top"/>
    </xf>
    <xf numFmtId="0" fontId="1" fillId="2" borderId="1" xfId="0" applyFont="1" applyFill="1" applyBorder="1" applyAlignment="1">
      <alignment horizontal="left" vertical="top"/>
    </xf>
    <xf numFmtId="0" fontId="4" fillId="2" borderId="0" xfId="0" applyFont="1" applyFill="1" applyAlignment="1">
      <alignment horizontal="justify" vertical="top"/>
    </xf>
    <xf numFmtId="0" fontId="1" fillId="2" borderId="0" xfId="0" applyFont="1" applyFill="1" applyAlignment="1">
      <alignment vertical="top"/>
    </xf>
    <xf numFmtId="4" fontId="1" fillId="2" borderId="1" xfId="0" applyNumberFormat="1" applyFont="1" applyFill="1" applyBorder="1" applyAlignment="1">
      <alignment horizontal="center" vertical="top"/>
    </xf>
    <xf numFmtId="4" fontId="1" fillId="2" borderId="0" xfId="0" applyNumberFormat="1" applyFont="1" applyFill="1" applyAlignment="1">
      <alignment vertical="top"/>
    </xf>
    <xf numFmtId="0" fontId="6" fillId="2" borderId="1" xfId="0" applyFont="1" applyFill="1" applyBorder="1" applyAlignment="1">
      <alignment horizontal="center" vertical="top"/>
    </xf>
    <xf numFmtId="0" fontId="1" fillId="0" borderId="1" xfId="0" applyFont="1" applyFill="1" applyBorder="1" applyAlignment="1">
      <alignment horizontal="left" vertical="top" wrapText="1"/>
    </xf>
    <xf numFmtId="164" fontId="1" fillId="0" borderId="1" xfId="0" applyNumberFormat="1" applyFont="1" applyFill="1" applyBorder="1" applyAlignment="1">
      <alignment horizontal="center" vertical="top"/>
    </xf>
    <xf numFmtId="0" fontId="4" fillId="0" borderId="0" xfId="0" applyFont="1" applyFill="1" applyAlignment="1">
      <alignment vertical="top"/>
    </xf>
    <xf numFmtId="0" fontId="8" fillId="2" borderId="1" xfId="0" applyFont="1" applyFill="1" applyBorder="1" applyAlignment="1">
      <alignment horizontal="left" vertical="top" wrapText="1"/>
    </xf>
    <xf numFmtId="164" fontId="1" fillId="0" borderId="1" xfId="0" applyNumberFormat="1" applyFont="1" applyFill="1" applyBorder="1" applyAlignment="1">
      <alignment horizontal="center" vertical="top" wrapText="1"/>
    </xf>
    <xf numFmtId="4" fontId="1" fillId="0" borderId="1" xfId="0" applyNumberFormat="1" applyFont="1" applyFill="1" applyBorder="1" applyAlignment="1">
      <alignment horizontal="center" vertical="top" wrapText="1"/>
    </xf>
    <xf numFmtId="4" fontId="10" fillId="0" borderId="1" xfId="0" applyNumberFormat="1" applyFont="1" applyBorder="1" applyAlignment="1">
      <alignment horizontal="center" vertical="top"/>
    </xf>
    <xf numFmtId="4" fontId="11" fillId="0" borderId="1" xfId="0" applyNumberFormat="1" applyFont="1" applyBorder="1" applyAlignment="1">
      <alignment horizontal="center" vertical="top"/>
    </xf>
    <xf numFmtId="165" fontId="1" fillId="2" borderId="1" xfId="0" applyNumberFormat="1" applyFont="1" applyFill="1" applyBorder="1" applyAlignment="1">
      <alignment horizontal="center" vertical="top"/>
    </xf>
    <xf numFmtId="165" fontId="2" fillId="2" borderId="1" xfId="0" applyNumberFormat="1" applyFont="1" applyFill="1" applyBorder="1" applyAlignment="1">
      <alignment horizontal="center" vertical="top"/>
    </xf>
    <xf numFmtId="0" fontId="5" fillId="2" borderId="0" xfId="0" applyFont="1" applyFill="1" applyAlignment="1">
      <alignment horizontal="left" vertical="top"/>
    </xf>
    <xf numFmtId="164" fontId="11" fillId="0" borderId="1" xfId="0" applyNumberFormat="1" applyFont="1" applyBorder="1" applyAlignment="1">
      <alignment horizontal="center" vertical="top"/>
    </xf>
    <xf numFmtId="4" fontId="1" fillId="2" borderId="0" xfId="0" applyNumberFormat="1" applyFont="1" applyFill="1" applyAlignment="1">
      <alignment horizontal="center" vertical="top"/>
    </xf>
    <xf numFmtId="4" fontId="12" fillId="0" borderId="0" xfId="0" applyNumberFormat="1" applyFont="1" applyFill="1" applyBorder="1" applyAlignment="1">
      <alignment horizontal="center" vertical="top" wrapText="1"/>
    </xf>
    <xf numFmtId="166" fontId="1" fillId="2" borderId="1" xfId="0" applyNumberFormat="1" applyFont="1" applyFill="1" applyBorder="1" applyAlignment="1">
      <alignment horizontal="center" vertical="top"/>
    </xf>
    <xf numFmtId="167" fontId="1" fillId="2" borderId="1" xfId="0" applyNumberFormat="1" applyFont="1" applyFill="1" applyBorder="1" applyAlignment="1">
      <alignment horizontal="center" vertical="top"/>
    </xf>
    <xf numFmtId="168" fontId="1" fillId="2" borderId="1" xfId="0" applyNumberFormat="1" applyFont="1" applyFill="1" applyBorder="1" applyAlignment="1">
      <alignment horizontal="center" vertical="top"/>
    </xf>
    <xf numFmtId="0" fontId="4" fillId="2" borderId="0" xfId="0" applyFont="1" applyFill="1" applyAlignment="1">
      <alignment horizontal="center" wrapText="1"/>
    </xf>
    <xf numFmtId="0" fontId="3" fillId="2" borderId="0" xfId="0" applyFont="1" applyFill="1" applyBorder="1" applyAlignment="1">
      <alignment horizontal="center" vertical="top" wrapText="1"/>
    </xf>
    <xf numFmtId="0" fontId="9" fillId="0" borderId="3" xfId="0" applyFont="1" applyFill="1" applyBorder="1" applyAlignment="1">
      <alignment horizontal="center" vertical="top" wrapText="1"/>
    </xf>
    <xf numFmtId="0" fontId="5" fillId="2" borderId="0" xfId="0" applyFont="1" applyFill="1" applyBorder="1" applyAlignment="1">
      <alignment horizontal="left" vertical="top" wrapText="1"/>
    </xf>
    <xf numFmtId="0" fontId="0" fillId="0" borderId="0" xfId="0" applyAlignment="1">
      <alignment vertical="top" wrapText="1"/>
    </xf>
    <xf numFmtId="4" fontId="12" fillId="0" borderId="0" xfId="0" applyNumberFormat="1" applyFont="1" applyFill="1" applyBorder="1" applyAlignment="1">
      <alignment horizontal="left" vertical="top" wrapText="1"/>
    </xf>
    <xf numFmtId="4" fontId="12" fillId="0" borderId="0" xfId="0" applyNumberFormat="1" applyFont="1" applyFill="1" applyBorder="1" applyAlignment="1">
      <alignment horizontal="left" vertical="top"/>
    </xf>
  </cellXfs>
  <cellStyles count="2">
    <cellStyle name="xl32" xfId="1"/>
    <cellStyle name="Обычный" xfId="0" builtinId="0"/>
  </cellStyles>
  <dxfs count="0"/>
  <tableStyles count="0" defaultTableStyle="TableStyleMedium9" defaultPivotStyle="PivotStyleLight16"/>
  <colors>
    <mruColors>
      <color rgb="FF66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466"/>
  <sheetViews>
    <sheetView tabSelected="1" zoomScaleNormal="100" workbookViewId="0">
      <selection activeCell="E25" sqref="E25"/>
    </sheetView>
  </sheetViews>
  <sheetFormatPr defaultRowHeight="15.75" x14ac:dyDescent="0.25"/>
  <cols>
    <col min="1" max="1" width="24.75" style="6" customWidth="1"/>
    <col min="2" max="2" width="47.5" style="18" customWidth="1"/>
    <col min="3" max="3" width="12.75" style="19" customWidth="1"/>
    <col min="4" max="4" width="12.625" style="35" customWidth="1"/>
    <col min="5" max="5" width="9.625" style="6" customWidth="1"/>
    <col min="6" max="164" width="9" style="6"/>
    <col min="165" max="165" width="24.375" style="6" customWidth="1"/>
    <col min="166" max="166" width="45.875" style="6" customWidth="1"/>
    <col min="167" max="167" width="13.875" style="6" customWidth="1"/>
    <col min="168" max="171" width="14" style="6" customWidth="1"/>
    <col min="172" max="172" width="18.25" style="6" customWidth="1"/>
    <col min="173" max="420" width="9" style="6"/>
    <col min="421" max="421" width="24.375" style="6" customWidth="1"/>
    <col min="422" max="422" width="45.875" style="6" customWidth="1"/>
    <col min="423" max="423" width="13.875" style="6" customWidth="1"/>
    <col min="424" max="427" width="14" style="6" customWidth="1"/>
    <col min="428" max="428" width="18.25" style="6" customWidth="1"/>
    <col min="429" max="676" width="9" style="6"/>
    <col min="677" max="677" width="24.375" style="6" customWidth="1"/>
    <col min="678" max="678" width="45.875" style="6" customWidth="1"/>
    <col min="679" max="679" width="13.875" style="6" customWidth="1"/>
    <col min="680" max="683" width="14" style="6" customWidth="1"/>
    <col min="684" max="684" width="18.25" style="6" customWidth="1"/>
    <col min="685" max="932" width="9" style="6"/>
    <col min="933" max="933" width="24.375" style="6" customWidth="1"/>
    <col min="934" max="934" width="45.875" style="6" customWidth="1"/>
    <col min="935" max="935" width="13.875" style="6" customWidth="1"/>
    <col min="936" max="939" width="14" style="6" customWidth="1"/>
    <col min="940" max="940" width="18.25" style="6" customWidth="1"/>
    <col min="941" max="1188" width="9" style="6"/>
    <col min="1189" max="1189" width="24.375" style="6" customWidth="1"/>
    <col min="1190" max="1190" width="45.875" style="6" customWidth="1"/>
    <col min="1191" max="1191" width="13.875" style="6" customWidth="1"/>
    <col min="1192" max="1195" width="14" style="6" customWidth="1"/>
    <col min="1196" max="1196" width="18.25" style="6" customWidth="1"/>
    <col min="1197" max="1444" width="9" style="6"/>
    <col min="1445" max="1445" width="24.375" style="6" customWidth="1"/>
    <col min="1446" max="1446" width="45.875" style="6" customWidth="1"/>
    <col min="1447" max="1447" width="13.875" style="6" customWidth="1"/>
    <col min="1448" max="1451" width="14" style="6" customWidth="1"/>
    <col min="1452" max="1452" width="18.25" style="6" customWidth="1"/>
    <col min="1453" max="1700" width="9" style="6"/>
    <col min="1701" max="1701" width="24.375" style="6" customWidth="1"/>
    <col min="1702" max="1702" width="45.875" style="6" customWidth="1"/>
    <col min="1703" max="1703" width="13.875" style="6" customWidth="1"/>
    <col min="1704" max="1707" width="14" style="6" customWidth="1"/>
    <col min="1708" max="1708" width="18.25" style="6" customWidth="1"/>
    <col min="1709" max="1956" width="9" style="6"/>
    <col min="1957" max="1957" width="24.375" style="6" customWidth="1"/>
    <col min="1958" max="1958" width="45.875" style="6" customWidth="1"/>
    <col min="1959" max="1959" width="13.875" style="6" customWidth="1"/>
    <col min="1960" max="1963" width="14" style="6" customWidth="1"/>
    <col min="1964" max="1964" width="18.25" style="6" customWidth="1"/>
    <col min="1965" max="2212" width="9" style="6"/>
    <col min="2213" max="2213" width="24.375" style="6" customWidth="1"/>
    <col min="2214" max="2214" width="45.875" style="6" customWidth="1"/>
    <col min="2215" max="2215" width="13.875" style="6" customWidth="1"/>
    <col min="2216" max="2219" width="14" style="6" customWidth="1"/>
    <col min="2220" max="2220" width="18.25" style="6" customWidth="1"/>
    <col min="2221" max="2468" width="9" style="6"/>
    <col min="2469" max="2469" width="24.375" style="6" customWidth="1"/>
    <col min="2470" max="2470" width="45.875" style="6" customWidth="1"/>
    <col min="2471" max="2471" width="13.875" style="6" customWidth="1"/>
    <col min="2472" max="2475" width="14" style="6" customWidth="1"/>
    <col min="2476" max="2476" width="18.25" style="6" customWidth="1"/>
    <col min="2477" max="2724" width="9" style="6"/>
    <col min="2725" max="2725" width="24.375" style="6" customWidth="1"/>
    <col min="2726" max="2726" width="45.875" style="6" customWidth="1"/>
    <col min="2727" max="2727" width="13.875" style="6" customWidth="1"/>
    <col min="2728" max="2731" width="14" style="6" customWidth="1"/>
    <col min="2732" max="2732" width="18.25" style="6" customWidth="1"/>
    <col min="2733" max="2980" width="9" style="6"/>
    <col min="2981" max="2981" width="24.375" style="6" customWidth="1"/>
    <col min="2982" max="2982" width="45.875" style="6" customWidth="1"/>
    <col min="2983" max="2983" width="13.875" style="6" customWidth="1"/>
    <col min="2984" max="2987" width="14" style="6" customWidth="1"/>
    <col min="2988" max="2988" width="18.25" style="6" customWidth="1"/>
    <col min="2989" max="3236" width="9" style="6"/>
    <col min="3237" max="3237" width="24.375" style="6" customWidth="1"/>
    <col min="3238" max="3238" width="45.875" style="6" customWidth="1"/>
    <col min="3239" max="3239" width="13.875" style="6" customWidth="1"/>
    <col min="3240" max="3243" width="14" style="6" customWidth="1"/>
    <col min="3244" max="3244" width="18.25" style="6" customWidth="1"/>
    <col min="3245" max="3492" width="9" style="6"/>
    <col min="3493" max="3493" width="24.375" style="6" customWidth="1"/>
    <col min="3494" max="3494" width="45.875" style="6" customWidth="1"/>
    <col min="3495" max="3495" width="13.875" style="6" customWidth="1"/>
    <col min="3496" max="3499" width="14" style="6" customWidth="1"/>
    <col min="3500" max="3500" width="18.25" style="6" customWidth="1"/>
    <col min="3501" max="3748" width="9" style="6"/>
    <col min="3749" max="3749" width="24.375" style="6" customWidth="1"/>
    <col min="3750" max="3750" width="45.875" style="6" customWidth="1"/>
    <col min="3751" max="3751" width="13.875" style="6" customWidth="1"/>
    <col min="3752" max="3755" width="14" style="6" customWidth="1"/>
    <col min="3756" max="3756" width="18.25" style="6" customWidth="1"/>
    <col min="3757" max="4004" width="9" style="6"/>
    <col min="4005" max="4005" width="24.375" style="6" customWidth="1"/>
    <col min="4006" max="4006" width="45.875" style="6" customWidth="1"/>
    <col min="4007" max="4007" width="13.875" style="6" customWidth="1"/>
    <col min="4008" max="4011" width="14" style="6" customWidth="1"/>
    <col min="4012" max="4012" width="18.25" style="6" customWidth="1"/>
    <col min="4013" max="4260" width="9" style="6"/>
    <col min="4261" max="4261" width="24.375" style="6" customWidth="1"/>
    <col min="4262" max="4262" width="45.875" style="6" customWidth="1"/>
    <col min="4263" max="4263" width="13.875" style="6" customWidth="1"/>
    <col min="4264" max="4267" width="14" style="6" customWidth="1"/>
    <col min="4268" max="4268" width="18.25" style="6" customWidth="1"/>
    <col min="4269" max="4516" width="9" style="6"/>
    <col min="4517" max="4517" width="24.375" style="6" customWidth="1"/>
    <col min="4518" max="4518" width="45.875" style="6" customWidth="1"/>
    <col min="4519" max="4519" width="13.875" style="6" customWidth="1"/>
    <col min="4520" max="4523" width="14" style="6" customWidth="1"/>
    <col min="4524" max="4524" width="18.25" style="6" customWidth="1"/>
    <col min="4525" max="4772" width="9" style="6"/>
    <col min="4773" max="4773" width="24.375" style="6" customWidth="1"/>
    <col min="4774" max="4774" width="45.875" style="6" customWidth="1"/>
    <col min="4775" max="4775" width="13.875" style="6" customWidth="1"/>
    <col min="4776" max="4779" width="14" style="6" customWidth="1"/>
    <col min="4780" max="4780" width="18.25" style="6" customWidth="1"/>
    <col min="4781" max="5028" width="9" style="6"/>
    <col min="5029" max="5029" width="24.375" style="6" customWidth="1"/>
    <col min="5030" max="5030" width="45.875" style="6" customWidth="1"/>
    <col min="5031" max="5031" width="13.875" style="6" customWidth="1"/>
    <col min="5032" max="5035" width="14" style="6" customWidth="1"/>
    <col min="5036" max="5036" width="18.25" style="6" customWidth="1"/>
    <col min="5037" max="5284" width="9" style="6"/>
    <col min="5285" max="5285" width="24.375" style="6" customWidth="1"/>
    <col min="5286" max="5286" width="45.875" style="6" customWidth="1"/>
    <col min="5287" max="5287" width="13.875" style="6" customWidth="1"/>
    <col min="5288" max="5291" width="14" style="6" customWidth="1"/>
    <col min="5292" max="5292" width="18.25" style="6" customWidth="1"/>
    <col min="5293" max="5540" width="9" style="6"/>
    <col min="5541" max="5541" width="24.375" style="6" customWidth="1"/>
    <col min="5542" max="5542" width="45.875" style="6" customWidth="1"/>
    <col min="5543" max="5543" width="13.875" style="6" customWidth="1"/>
    <col min="5544" max="5547" width="14" style="6" customWidth="1"/>
    <col min="5548" max="5548" width="18.25" style="6" customWidth="1"/>
    <col min="5549" max="5796" width="9" style="6"/>
    <col min="5797" max="5797" width="24.375" style="6" customWidth="1"/>
    <col min="5798" max="5798" width="45.875" style="6" customWidth="1"/>
    <col min="5799" max="5799" width="13.875" style="6" customWidth="1"/>
    <col min="5800" max="5803" width="14" style="6" customWidth="1"/>
    <col min="5804" max="5804" width="18.25" style="6" customWidth="1"/>
    <col min="5805" max="6052" width="9" style="6"/>
    <col min="6053" max="6053" width="24.375" style="6" customWidth="1"/>
    <col min="6054" max="6054" width="45.875" style="6" customWidth="1"/>
    <col min="6055" max="6055" width="13.875" style="6" customWidth="1"/>
    <col min="6056" max="6059" width="14" style="6" customWidth="1"/>
    <col min="6060" max="6060" width="18.25" style="6" customWidth="1"/>
    <col min="6061" max="6308" width="9" style="6"/>
    <col min="6309" max="6309" width="24.375" style="6" customWidth="1"/>
    <col min="6310" max="6310" width="45.875" style="6" customWidth="1"/>
    <col min="6311" max="6311" width="13.875" style="6" customWidth="1"/>
    <col min="6312" max="6315" width="14" style="6" customWidth="1"/>
    <col min="6316" max="6316" width="18.25" style="6" customWidth="1"/>
    <col min="6317" max="6564" width="9" style="6"/>
    <col min="6565" max="6565" width="24.375" style="6" customWidth="1"/>
    <col min="6566" max="6566" width="45.875" style="6" customWidth="1"/>
    <col min="6567" max="6567" width="13.875" style="6" customWidth="1"/>
    <col min="6568" max="6571" width="14" style="6" customWidth="1"/>
    <col min="6572" max="6572" width="18.25" style="6" customWidth="1"/>
    <col min="6573" max="6820" width="9" style="6"/>
    <col min="6821" max="6821" width="24.375" style="6" customWidth="1"/>
    <col min="6822" max="6822" width="45.875" style="6" customWidth="1"/>
    <col min="6823" max="6823" width="13.875" style="6" customWidth="1"/>
    <col min="6824" max="6827" width="14" style="6" customWidth="1"/>
    <col min="6828" max="6828" width="18.25" style="6" customWidth="1"/>
    <col min="6829" max="7076" width="9" style="6"/>
    <col min="7077" max="7077" width="24.375" style="6" customWidth="1"/>
    <col min="7078" max="7078" width="45.875" style="6" customWidth="1"/>
    <col min="7079" max="7079" width="13.875" style="6" customWidth="1"/>
    <col min="7080" max="7083" width="14" style="6" customWidth="1"/>
    <col min="7084" max="7084" width="18.25" style="6" customWidth="1"/>
    <col min="7085" max="7332" width="9" style="6"/>
    <col min="7333" max="7333" width="24.375" style="6" customWidth="1"/>
    <col min="7334" max="7334" width="45.875" style="6" customWidth="1"/>
    <col min="7335" max="7335" width="13.875" style="6" customWidth="1"/>
    <col min="7336" max="7339" width="14" style="6" customWidth="1"/>
    <col min="7340" max="7340" width="18.25" style="6" customWidth="1"/>
    <col min="7341" max="7588" width="9" style="6"/>
    <col min="7589" max="7589" width="24.375" style="6" customWidth="1"/>
    <col min="7590" max="7590" width="45.875" style="6" customWidth="1"/>
    <col min="7591" max="7591" width="13.875" style="6" customWidth="1"/>
    <col min="7592" max="7595" width="14" style="6" customWidth="1"/>
    <col min="7596" max="7596" width="18.25" style="6" customWidth="1"/>
    <col min="7597" max="7844" width="9" style="6"/>
    <col min="7845" max="7845" width="24.375" style="6" customWidth="1"/>
    <col min="7846" max="7846" width="45.875" style="6" customWidth="1"/>
    <col min="7847" max="7847" width="13.875" style="6" customWidth="1"/>
    <col min="7848" max="7851" width="14" style="6" customWidth="1"/>
    <col min="7852" max="7852" width="18.25" style="6" customWidth="1"/>
    <col min="7853" max="8100" width="9" style="6"/>
    <col min="8101" max="8101" width="24.375" style="6" customWidth="1"/>
    <col min="8102" max="8102" width="45.875" style="6" customWidth="1"/>
    <col min="8103" max="8103" width="13.875" style="6" customWidth="1"/>
    <col min="8104" max="8107" width="14" style="6" customWidth="1"/>
    <col min="8108" max="8108" width="18.25" style="6" customWidth="1"/>
    <col min="8109" max="8356" width="9" style="6"/>
    <col min="8357" max="8357" width="24.375" style="6" customWidth="1"/>
    <col min="8358" max="8358" width="45.875" style="6" customWidth="1"/>
    <col min="8359" max="8359" width="13.875" style="6" customWidth="1"/>
    <col min="8360" max="8363" width="14" style="6" customWidth="1"/>
    <col min="8364" max="8364" width="18.25" style="6" customWidth="1"/>
    <col min="8365" max="8612" width="9" style="6"/>
    <col min="8613" max="8613" width="24.375" style="6" customWidth="1"/>
    <col min="8614" max="8614" width="45.875" style="6" customWidth="1"/>
    <col min="8615" max="8615" width="13.875" style="6" customWidth="1"/>
    <col min="8616" max="8619" width="14" style="6" customWidth="1"/>
    <col min="8620" max="8620" width="18.25" style="6" customWidth="1"/>
    <col min="8621" max="8868" width="9" style="6"/>
    <col min="8869" max="8869" width="24.375" style="6" customWidth="1"/>
    <col min="8870" max="8870" width="45.875" style="6" customWidth="1"/>
    <col min="8871" max="8871" width="13.875" style="6" customWidth="1"/>
    <col min="8872" max="8875" width="14" style="6" customWidth="1"/>
    <col min="8876" max="8876" width="18.25" style="6" customWidth="1"/>
    <col min="8877" max="9124" width="9" style="6"/>
    <col min="9125" max="9125" width="24.375" style="6" customWidth="1"/>
    <col min="9126" max="9126" width="45.875" style="6" customWidth="1"/>
    <col min="9127" max="9127" width="13.875" style="6" customWidth="1"/>
    <col min="9128" max="9131" width="14" style="6" customWidth="1"/>
    <col min="9132" max="9132" width="18.25" style="6" customWidth="1"/>
    <col min="9133" max="9380" width="9" style="6"/>
    <col min="9381" max="9381" width="24.375" style="6" customWidth="1"/>
    <col min="9382" max="9382" width="45.875" style="6" customWidth="1"/>
    <col min="9383" max="9383" width="13.875" style="6" customWidth="1"/>
    <col min="9384" max="9387" width="14" style="6" customWidth="1"/>
    <col min="9388" max="9388" width="18.25" style="6" customWidth="1"/>
    <col min="9389" max="9636" width="9" style="6"/>
    <col min="9637" max="9637" width="24.375" style="6" customWidth="1"/>
    <col min="9638" max="9638" width="45.875" style="6" customWidth="1"/>
    <col min="9639" max="9639" width="13.875" style="6" customWidth="1"/>
    <col min="9640" max="9643" width="14" style="6" customWidth="1"/>
    <col min="9644" max="9644" width="18.25" style="6" customWidth="1"/>
    <col min="9645" max="9892" width="9" style="6"/>
    <col min="9893" max="9893" width="24.375" style="6" customWidth="1"/>
    <col min="9894" max="9894" width="45.875" style="6" customWidth="1"/>
    <col min="9895" max="9895" width="13.875" style="6" customWidth="1"/>
    <col min="9896" max="9899" width="14" style="6" customWidth="1"/>
    <col min="9900" max="9900" width="18.25" style="6" customWidth="1"/>
    <col min="9901" max="10148" width="9" style="6"/>
    <col min="10149" max="10149" width="24.375" style="6" customWidth="1"/>
    <col min="10150" max="10150" width="45.875" style="6" customWidth="1"/>
    <col min="10151" max="10151" width="13.875" style="6" customWidth="1"/>
    <col min="10152" max="10155" width="14" style="6" customWidth="1"/>
    <col min="10156" max="10156" width="18.25" style="6" customWidth="1"/>
    <col min="10157" max="10404" width="9" style="6"/>
    <col min="10405" max="10405" width="24.375" style="6" customWidth="1"/>
    <col min="10406" max="10406" width="45.875" style="6" customWidth="1"/>
    <col min="10407" max="10407" width="13.875" style="6" customWidth="1"/>
    <col min="10408" max="10411" width="14" style="6" customWidth="1"/>
    <col min="10412" max="10412" width="18.25" style="6" customWidth="1"/>
    <col min="10413" max="10660" width="9" style="6"/>
    <col min="10661" max="10661" width="24.375" style="6" customWidth="1"/>
    <col min="10662" max="10662" width="45.875" style="6" customWidth="1"/>
    <col min="10663" max="10663" width="13.875" style="6" customWidth="1"/>
    <col min="10664" max="10667" width="14" style="6" customWidth="1"/>
    <col min="10668" max="10668" width="18.25" style="6" customWidth="1"/>
    <col min="10669" max="10916" width="9" style="6"/>
    <col min="10917" max="10917" width="24.375" style="6" customWidth="1"/>
    <col min="10918" max="10918" width="45.875" style="6" customWidth="1"/>
    <col min="10919" max="10919" width="13.875" style="6" customWidth="1"/>
    <col min="10920" max="10923" width="14" style="6" customWidth="1"/>
    <col min="10924" max="10924" width="18.25" style="6" customWidth="1"/>
    <col min="10925" max="11172" width="9" style="6"/>
    <col min="11173" max="11173" width="24.375" style="6" customWidth="1"/>
    <col min="11174" max="11174" width="45.875" style="6" customWidth="1"/>
    <col min="11175" max="11175" width="13.875" style="6" customWidth="1"/>
    <col min="11176" max="11179" width="14" style="6" customWidth="1"/>
    <col min="11180" max="11180" width="18.25" style="6" customWidth="1"/>
    <col min="11181" max="11428" width="9" style="6"/>
    <col min="11429" max="11429" width="24.375" style="6" customWidth="1"/>
    <col min="11430" max="11430" width="45.875" style="6" customWidth="1"/>
    <col min="11431" max="11431" width="13.875" style="6" customWidth="1"/>
    <col min="11432" max="11435" width="14" style="6" customWidth="1"/>
    <col min="11436" max="11436" width="18.25" style="6" customWidth="1"/>
    <col min="11437" max="11684" width="9" style="6"/>
    <col min="11685" max="11685" width="24.375" style="6" customWidth="1"/>
    <col min="11686" max="11686" width="45.875" style="6" customWidth="1"/>
    <col min="11687" max="11687" width="13.875" style="6" customWidth="1"/>
    <col min="11688" max="11691" width="14" style="6" customWidth="1"/>
    <col min="11692" max="11692" width="18.25" style="6" customWidth="1"/>
    <col min="11693" max="11940" width="9" style="6"/>
    <col min="11941" max="11941" width="24.375" style="6" customWidth="1"/>
    <col min="11942" max="11942" width="45.875" style="6" customWidth="1"/>
    <col min="11943" max="11943" width="13.875" style="6" customWidth="1"/>
    <col min="11944" max="11947" width="14" style="6" customWidth="1"/>
    <col min="11948" max="11948" width="18.25" style="6" customWidth="1"/>
    <col min="11949" max="12196" width="9" style="6"/>
    <col min="12197" max="12197" width="24.375" style="6" customWidth="1"/>
    <col min="12198" max="12198" width="45.875" style="6" customWidth="1"/>
    <col min="12199" max="12199" width="13.875" style="6" customWidth="1"/>
    <col min="12200" max="12203" width="14" style="6" customWidth="1"/>
    <col min="12204" max="12204" width="18.25" style="6" customWidth="1"/>
    <col min="12205" max="12452" width="9" style="6"/>
    <col min="12453" max="12453" width="24.375" style="6" customWidth="1"/>
    <col min="12454" max="12454" width="45.875" style="6" customWidth="1"/>
    <col min="12455" max="12455" width="13.875" style="6" customWidth="1"/>
    <col min="12456" max="12459" width="14" style="6" customWidth="1"/>
    <col min="12460" max="12460" width="18.25" style="6" customWidth="1"/>
    <col min="12461" max="12708" width="9" style="6"/>
    <col min="12709" max="12709" width="24.375" style="6" customWidth="1"/>
    <col min="12710" max="12710" width="45.875" style="6" customWidth="1"/>
    <col min="12711" max="12711" width="13.875" style="6" customWidth="1"/>
    <col min="12712" max="12715" width="14" style="6" customWidth="1"/>
    <col min="12716" max="12716" width="18.25" style="6" customWidth="1"/>
    <col min="12717" max="12964" width="9" style="6"/>
    <col min="12965" max="12965" width="24.375" style="6" customWidth="1"/>
    <col min="12966" max="12966" width="45.875" style="6" customWidth="1"/>
    <col min="12967" max="12967" width="13.875" style="6" customWidth="1"/>
    <col min="12968" max="12971" width="14" style="6" customWidth="1"/>
    <col min="12972" max="12972" width="18.25" style="6" customWidth="1"/>
    <col min="12973" max="13220" width="9" style="6"/>
    <col min="13221" max="13221" width="24.375" style="6" customWidth="1"/>
    <col min="13222" max="13222" width="45.875" style="6" customWidth="1"/>
    <col min="13223" max="13223" width="13.875" style="6" customWidth="1"/>
    <col min="13224" max="13227" width="14" style="6" customWidth="1"/>
    <col min="13228" max="13228" width="18.25" style="6" customWidth="1"/>
    <col min="13229" max="13476" width="9" style="6"/>
    <col min="13477" max="13477" width="24.375" style="6" customWidth="1"/>
    <col min="13478" max="13478" width="45.875" style="6" customWidth="1"/>
    <col min="13479" max="13479" width="13.875" style="6" customWidth="1"/>
    <col min="13480" max="13483" width="14" style="6" customWidth="1"/>
    <col min="13484" max="13484" width="18.25" style="6" customWidth="1"/>
    <col min="13485" max="13732" width="9" style="6"/>
    <col min="13733" max="13733" width="24.375" style="6" customWidth="1"/>
    <col min="13734" max="13734" width="45.875" style="6" customWidth="1"/>
    <col min="13735" max="13735" width="13.875" style="6" customWidth="1"/>
    <col min="13736" max="13739" width="14" style="6" customWidth="1"/>
    <col min="13740" max="13740" width="18.25" style="6" customWidth="1"/>
    <col min="13741" max="13988" width="9" style="6"/>
    <col min="13989" max="13989" width="24.375" style="6" customWidth="1"/>
    <col min="13990" max="13990" width="45.875" style="6" customWidth="1"/>
    <col min="13991" max="13991" width="13.875" style="6" customWidth="1"/>
    <col min="13992" max="13995" width="14" style="6" customWidth="1"/>
    <col min="13996" max="13996" width="18.25" style="6" customWidth="1"/>
    <col min="13997" max="14244" width="9" style="6"/>
    <col min="14245" max="14245" width="24.375" style="6" customWidth="1"/>
    <col min="14246" max="14246" width="45.875" style="6" customWidth="1"/>
    <col min="14247" max="14247" width="13.875" style="6" customWidth="1"/>
    <col min="14248" max="14251" width="14" style="6" customWidth="1"/>
    <col min="14252" max="14252" width="18.25" style="6" customWidth="1"/>
    <col min="14253" max="14500" width="9" style="6"/>
    <col min="14501" max="14501" width="24.375" style="6" customWidth="1"/>
    <col min="14502" max="14502" width="45.875" style="6" customWidth="1"/>
    <col min="14503" max="14503" width="13.875" style="6" customWidth="1"/>
    <col min="14504" max="14507" width="14" style="6" customWidth="1"/>
    <col min="14508" max="14508" width="18.25" style="6" customWidth="1"/>
    <col min="14509" max="14756" width="9" style="6"/>
    <col min="14757" max="14757" width="24.375" style="6" customWidth="1"/>
    <col min="14758" max="14758" width="45.875" style="6" customWidth="1"/>
    <col min="14759" max="14759" width="13.875" style="6" customWidth="1"/>
    <col min="14760" max="14763" width="14" style="6" customWidth="1"/>
    <col min="14764" max="14764" width="18.25" style="6" customWidth="1"/>
    <col min="14765" max="15012" width="9" style="6"/>
    <col min="15013" max="15013" width="24.375" style="6" customWidth="1"/>
    <col min="15014" max="15014" width="45.875" style="6" customWidth="1"/>
    <col min="15015" max="15015" width="13.875" style="6" customWidth="1"/>
    <col min="15016" max="15019" width="14" style="6" customWidth="1"/>
    <col min="15020" max="15020" width="18.25" style="6" customWidth="1"/>
    <col min="15021" max="15268" width="9" style="6"/>
    <col min="15269" max="15269" width="24.375" style="6" customWidth="1"/>
    <col min="15270" max="15270" width="45.875" style="6" customWidth="1"/>
    <col min="15271" max="15271" width="13.875" style="6" customWidth="1"/>
    <col min="15272" max="15275" width="14" style="6" customWidth="1"/>
    <col min="15276" max="15276" width="18.25" style="6" customWidth="1"/>
    <col min="15277" max="15524" width="9" style="6"/>
    <col min="15525" max="15525" width="24.375" style="6" customWidth="1"/>
    <col min="15526" max="15526" width="45.875" style="6" customWidth="1"/>
    <col min="15527" max="15527" width="13.875" style="6" customWidth="1"/>
    <col min="15528" max="15531" width="14" style="6" customWidth="1"/>
    <col min="15532" max="15532" width="18.25" style="6" customWidth="1"/>
    <col min="15533" max="15780" width="9" style="6"/>
    <col min="15781" max="15781" width="24.375" style="6" customWidth="1"/>
    <col min="15782" max="15782" width="45.875" style="6" customWidth="1"/>
    <col min="15783" max="15783" width="13.875" style="6" customWidth="1"/>
    <col min="15784" max="15787" width="14" style="6" customWidth="1"/>
    <col min="15788" max="15788" width="18.25" style="6" customWidth="1"/>
    <col min="15789" max="16036" width="9" style="6"/>
    <col min="16037" max="16037" width="24.375" style="6" customWidth="1"/>
    <col min="16038" max="16038" width="45.875" style="6" customWidth="1"/>
    <col min="16039" max="16039" width="13.875" style="6" customWidth="1"/>
    <col min="16040" max="16043" width="14" style="6" customWidth="1"/>
    <col min="16044" max="16044" width="18.25" style="6" customWidth="1"/>
    <col min="16045" max="16380" width="9" style="6"/>
    <col min="16381" max="16384" width="9" style="6" customWidth="1"/>
  </cols>
  <sheetData>
    <row r="1" spans="1:5" ht="18.75" x14ac:dyDescent="0.25">
      <c r="B1" s="43"/>
      <c r="C1" s="44"/>
      <c r="D1" s="45" t="s">
        <v>389</v>
      </c>
      <c r="E1" s="45"/>
    </row>
    <row r="2" spans="1:5" ht="18.75" x14ac:dyDescent="0.25">
      <c r="B2" s="43"/>
      <c r="C2" s="44"/>
      <c r="D2" s="36"/>
      <c r="E2" s="33"/>
    </row>
    <row r="3" spans="1:5" ht="18.75" x14ac:dyDescent="0.25">
      <c r="B3" s="43"/>
      <c r="C3" s="44"/>
      <c r="D3" s="46" t="s">
        <v>390</v>
      </c>
      <c r="E3" s="46"/>
    </row>
    <row r="4" spans="1:5" ht="18.75" x14ac:dyDescent="0.25">
      <c r="A4" s="7"/>
      <c r="B4" s="8"/>
    </row>
    <row r="5" spans="1:5" ht="18.75" x14ac:dyDescent="0.25">
      <c r="A5" s="41" t="s">
        <v>487</v>
      </c>
      <c r="B5" s="41"/>
      <c r="C5" s="41"/>
      <c r="D5" s="41"/>
      <c r="E5" s="41"/>
    </row>
    <row r="6" spans="1:5" ht="31.5" customHeight="1" x14ac:dyDescent="0.25">
      <c r="A6" s="42" t="s">
        <v>391</v>
      </c>
      <c r="B6" s="42"/>
      <c r="C6" s="42"/>
      <c r="D6" s="42"/>
      <c r="E6" s="42"/>
    </row>
    <row r="7" spans="1:5" ht="63" x14ac:dyDescent="0.25">
      <c r="A7" s="9" t="s">
        <v>0</v>
      </c>
      <c r="B7" s="9" t="s">
        <v>1</v>
      </c>
      <c r="C7" s="4" t="s">
        <v>388</v>
      </c>
      <c r="D7" s="28" t="s">
        <v>387</v>
      </c>
      <c r="E7" s="27" t="s">
        <v>483</v>
      </c>
    </row>
    <row r="8" spans="1:5" s="11" customFormat="1" ht="12.75" x14ac:dyDescent="0.25">
      <c r="A8" s="10">
        <v>1</v>
      </c>
      <c r="B8" s="10">
        <v>2</v>
      </c>
      <c r="C8" s="22">
        <v>3</v>
      </c>
      <c r="D8" s="10">
        <v>4</v>
      </c>
      <c r="E8" s="22">
        <v>5</v>
      </c>
    </row>
    <row r="9" spans="1:5" ht="19.5" customHeight="1" x14ac:dyDescent="0.25">
      <c r="A9" s="1" t="s">
        <v>2</v>
      </c>
      <c r="B9" s="1" t="s">
        <v>3</v>
      </c>
      <c r="C9" s="12">
        <v>35292657.700000003</v>
      </c>
      <c r="D9" s="12">
        <v>7545499.0999999996</v>
      </c>
      <c r="E9" s="32">
        <f>D9/C9*100</f>
        <v>21.379798495594734</v>
      </c>
    </row>
    <row r="10" spans="1:5" ht="18.75" customHeight="1" x14ac:dyDescent="0.25">
      <c r="A10" s="1" t="s">
        <v>4</v>
      </c>
      <c r="B10" s="1" t="s">
        <v>5</v>
      </c>
      <c r="C10" s="5">
        <v>26056585.209999997</v>
      </c>
      <c r="D10" s="29">
        <v>6627233.9000000004</v>
      </c>
      <c r="E10" s="32">
        <f t="shared" ref="E10:E65" si="0">D10/C10*100</f>
        <v>25.434007743488202</v>
      </c>
    </row>
    <row r="11" spans="1:5" ht="47.25" x14ac:dyDescent="0.25">
      <c r="A11" s="1" t="s">
        <v>6</v>
      </c>
      <c r="B11" s="1" t="s">
        <v>7</v>
      </c>
      <c r="C11" s="5">
        <v>25635034.900000002</v>
      </c>
      <c r="D11" s="29">
        <v>6101469.6900000004</v>
      </c>
      <c r="E11" s="32">
        <f t="shared" si="0"/>
        <v>23.801292698844737</v>
      </c>
    </row>
    <row r="12" spans="1:5" ht="31.5" x14ac:dyDescent="0.25">
      <c r="A12" s="1" t="s">
        <v>74</v>
      </c>
      <c r="B12" s="1" t="s">
        <v>36</v>
      </c>
      <c r="C12" s="12">
        <f>C13+C15+C17+C19</f>
        <v>14198101</v>
      </c>
      <c r="D12" s="12">
        <f>D13+D15+D17+D19</f>
        <v>3826230</v>
      </c>
      <c r="E12" s="32">
        <f t="shared" si="0"/>
        <v>26.948885629141532</v>
      </c>
    </row>
    <row r="13" spans="1:5" ht="31.5" x14ac:dyDescent="0.25">
      <c r="A13" s="3" t="s">
        <v>75</v>
      </c>
      <c r="B13" s="3" t="s">
        <v>8</v>
      </c>
      <c r="C13" s="4">
        <v>12659146</v>
      </c>
      <c r="D13" s="30">
        <v>3164700</v>
      </c>
      <c r="E13" s="31">
        <f t="shared" si="0"/>
        <v>24.999316699562513</v>
      </c>
    </row>
    <row r="14" spans="1:5" ht="35.25" customHeight="1" x14ac:dyDescent="0.25">
      <c r="A14" s="3" t="s">
        <v>76</v>
      </c>
      <c r="B14" s="3" t="s">
        <v>9</v>
      </c>
      <c r="C14" s="13">
        <v>12659146</v>
      </c>
      <c r="D14" s="30">
        <v>3164700</v>
      </c>
      <c r="E14" s="31">
        <f t="shared" si="0"/>
        <v>24.999316699562513</v>
      </c>
    </row>
    <row r="15" spans="1:5" ht="47.25" x14ac:dyDescent="0.25">
      <c r="A15" s="3" t="s">
        <v>175</v>
      </c>
      <c r="B15" s="3" t="s">
        <v>174</v>
      </c>
      <c r="C15" s="4">
        <v>1461507</v>
      </c>
      <c r="D15" s="30">
        <v>487168</v>
      </c>
      <c r="E15" s="31">
        <f t="shared" si="0"/>
        <v>33.33326491080782</v>
      </c>
    </row>
    <row r="16" spans="1:5" ht="63" x14ac:dyDescent="0.25">
      <c r="A16" s="3" t="s">
        <v>171</v>
      </c>
      <c r="B16" s="3" t="s">
        <v>170</v>
      </c>
      <c r="C16" s="13">
        <v>1461507</v>
      </c>
      <c r="D16" s="30">
        <v>487168</v>
      </c>
      <c r="E16" s="31">
        <f t="shared" si="0"/>
        <v>33.33326491080782</v>
      </c>
    </row>
    <row r="17" spans="1:5" ht="47.25" x14ac:dyDescent="0.25">
      <c r="A17" s="3" t="s">
        <v>77</v>
      </c>
      <c r="B17" s="3" t="s">
        <v>38</v>
      </c>
      <c r="C17" s="4">
        <v>77448</v>
      </c>
      <c r="D17" s="30">
        <v>19362</v>
      </c>
      <c r="E17" s="31">
        <f t="shared" si="0"/>
        <v>25</v>
      </c>
    </row>
    <row r="18" spans="1:5" ht="63" x14ac:dyDescent="0.25">
      <c r="A18" s="3" t="s">
        <v>78</v>
      </c>
      <c r="B18" s="3" t="s">
        <v>39</v>
      </c>
      <c r="C18" s="13">
        <v>77448</v>
      </c>
      <c r="D18" s="30">
        <v>19362</v>
      </c>
      <c r="E18" s="31">
        <f t="shared" si="0"/>
        <v>25</v>
      </c>
    </row>
    <row r="19" spans="1:5" ht="110.25" x14ac:dyDescent="0.25">
      <c r="A19" s="3" t="s">
        <v>392</v>
      </c>
      <c r="B19" s="3" t="s">
        <v>393</v>
      </c>
      <c r="C19" s="13"/>
      <c r="D19" s="13">
        <f>D20</f>
        <v>155000</v>
      </c>
      <c r="E19" s="31"/>
    </row>
    <row r="20" spans="1:5" ht="110.25" x14ac:dyDescent="0.25">
      <c r="A20" s="3" t="s">
        <v>394</v>
      </c>
      <c r="B20" s="3" t="s">
        <v>395</v>
      </c>
      <c r="C20" s="13"/>
      <c r="D20" s="34">
        <v>155000</v>
      </c>
      <c r="E20" s="31"/>
    </row>
    <row r="21" spans="1:5" ht="34.5" customHeight="1" x14ac:dyDescent="0.25">
      <c r="A21" s="1" t="s">
        <v>79</v>
      </c>
      <c r="B21" s="1" t="s">
        <v>24</v>
      </c>
      <c r="C21" s="12">
        <f>C22+C24+C26+C28+C31+C32+C34+C35+C36+C38+C40+C42+C44+C46+C48+C50+C52+C54+C56+C58+C60+C62+C64+C66+C68+C70+C72+C74+C76+C77+C79+C81+C82+C84+C85+C87+C88+C90+C92+C94+C96+C98+C100+C102+C104+C106+C107+C108+C110+C111+C113+C114+C116</f>
        <v>4949692.4000000013</v>
      </c>
      <c r="D21" s="12">
        <f>D22+D24+D26+D28+D31+D32+D34+D35+D36+D38+D40+D42+D44+D46+D48+D50+D52+D54+D56+D58+D60+D62+D64+D66+D68+D70+D72+D74+D76+D77+D79+D81+D82+D84+D85+D87+D88+D90+D92+D94+D96+D98+D100+D102+D104+D106+D107+D108+D110+D111+D113+D114+D116</f>
        <v>998136.28700000001</v>
      </c>
      <c r="E21" s="32">
        <f t="shared" si="0"/>
        <v>20.165622554646017</v>
      </c>
    </row>
    <row r="22" spans="1:5" ht="63" x14ac:dyDescent="0.25">
      <c r="A22" s="3" t="s">
        <v>353</v>
      </c>
      <c r="B22" s="3" t="s">
        <v>355</v>
      </c>
      <c r="C22" s="13">
        <v>6630.4</v>
      </c>
      <c r="D22" s="13"/>
      <c r="E22" s="31"/>
    </row>
    <row r="23" spans="1:5" ht="63" x14ac:dyDescent="0.25">
      <c r="A23" s="3" t="s">
        <v>354</v>
      </c>
      <c r="B23" s="3" t="s">
        <v>356</v>
      </c>
      <c r="C23" s="13">
        <v>6630.4</v>
      </c>
      <c r="D23" s="13"/>
      <c r="E23" s="31"/>
    </row>
    <row r="24" spans="1:5" ht="63" x14ac:dyDescent="0.25">
      <c r="A24" s="3" t="s">
        <v>70</v>
      </c>
      <c r="B24" s="3" t="s">
        <v>499</v>
      </c>
      <c r="C24" s="13">
        <v>20471.7</v>
      </c>
      <c r="D24" s="13"/>
      <c r="E24" s="31"/>
    </row>
    <row r="25" spans="1:5" ht="63" x14ac:dyDescent="0.25">
      <c r="A25" s="3" t="s">
        <v>71</v>
      </c>
      <c r="B25" s="3" t="s">
        <v>484</v>
      </c>
      <c r="C25" s="13">
        <v>20471.7</v>
      </c>
      <c r="D25" s="13"/>
      <c r="E25" s="31"/>
    </row>
    <row r="26" spans="1:5" ht="47.25" x14ac:dyDescent="0.25">
      <c r="A26" s="3" t="s">
        <v>80</v>
      </c>
      <c r="B26" s="3" t="s">
        <v>233</v>
      </c>
      <c r="C26" s="4">
        <v>52748.3</v>
      </c>
      <c r="D26" s="13"/>
      <c r="E26" s="31"/>
    </row>
    <row r="27" spans="1:5" ht="63" x14ac:dyDescent="0.25">
      <c r="A27" s="3" t="s">
        <v>81</v>
      </c>
      <c r="B27" s="3" t="s">
        <v>232</v>
      </c>
      <c r="C27" s="13">
        <v>52748.3</v>
      </c>
      <c r="D27" s="13"/>
      <c r="E27" s="31"/>
    </row>
    <row r="28" spans="1:5" ht="47.25" x14ac:dyDescent="0.25">
      <c r="A28" s="3" t="s">
        <v>82</v>
      </c>
      <c r="B28" s="3" t="s">
        <v>214</v>
      </c>
      <c r="C28" s="4">
        <v>6988.6</v>
      </c>
      <c r="D28" s="13"/>
      <c r="E28" s="31"/>
    </row>
    <row r="29" spans="1:5" s="25" customFormat="1" ht="63" x14ac:dyDescent="0.25">
      <c r="A29" s="23" t="s">
        <v>341</v>
      </c>
      <c r="B29" s="23" t="s">
        <v>215</v>
      </c>
      <c r="C29" s="24">
        <v>2505</v>
      </c>
      <c r="D29" s="24"/>
      <c r="E29" s="31"/>
    </row>
    <row r="30" spans="1:5" s="25" customFormat="1" ht="63" x14ac:dyDescent="0.25">
      <c r="A30" s="23" t="s">
        <v>83</v>
      </c>
      <c r="B30" s="23" t="s">
        <v>215</v>
      </c>
      <c r="C30" s="24">
        <v>4483.6000000000004</v>
      </c>
      <c r="D30" s="24"/>
      <c r="E30" s="31"/>
    </row>
    <row r="31" spans="1:5" ht="63" x14ac:dyDescent="0.25">
      <c r="A31" s="14" t="s">
        <v>84</v>
      </c>
      <c r="B31" s="3" t="s">
        <v>49</v>
      </c>
      <c r="C31" s="13">
        <v>688.9</v>
      </c>
      <c r="D31" s="13"/>
      <c r="E31" s="31"/>
    </row>
    <row r="32" spans="1:5" ht="78.75" x14ac:dyDescent="0.25">
      <c r="A32" s="3" t="s">
        <v>85</v>
      </c>
      <c r="B32" s="3" t="s">
        <v>328</v>
      </c>
      <c r="C32" s="4">
        <f>C33</f>
        <v>7855.3</v>
      </c>
      <c r="D32" s="4">
        <f>D33</f>
        <v>848.178</v>
      </c>
      <c r="E32" s="31">
        <f t="shared" si="0"/>
        <v>10.797525237737577</v>
      </c>
    </row>
    <row r="33" spans="1:5" ht="94.5" x14ac:dyDescent="0.25">
      <c r="A33" s="3" t="s">
        <v>86</v>
      </c>
      <c r="B33" s="3" t="s">
        <v>329</v>
      </c>
      <c r="C33" s="13">
        <v>7855.3</v>
      </c>
      <c r="D33" s="13">
        <v>848.178</v>
      </c>
      <c r="E33" s="31">
        <f t="shared" si="0"/>
        <v>10.797525237737577</v>
      </c>
    </row>
    <row r="34" spans="1:5" ht="78.75" x14ac:dyDescent="0.25">
      <c r="A34" s="3" t="s">
        <v>87</v>
      </c>
      <c r="B34" s="3" t="s">
        <v>29</v>
      </c>
      <c r="C34" s="13">
        <v>24859.599999999999</v>
      </c>
      <c r="D34" s="13"/>
      <c r="E34" s="31"/>
    </row>
    <row r="35" spans="1:5" ht="78.75" x14ac:dyDescent="0.25">
      <c r="A35" s="3" t="s">
        <v>88</v>
      </c>
      <c r="B35" s="3" t="s">
        <v>216</v>
      </c>
      <c r="C35" s="13">
        <v>838484.7</v>
      </c>
      <c r="D35" s="13">
        <v>225661.851</v>
      </c>
      <c r="E35" s="31">
        <f t="shared" si="0"/>
        <v>26.91305530083018</v>
      </c>
    </row>
    <row r="36" spans="1:5" ht="94.5" x14ac:dyDescent="0.25">
      <c r="A36" s="3" t="s">
        <v>89</v>
      </c>
      <c r="B36" s="3" t="s">
        <v>59</v>
      </c>
      <c r="C36" s="4">
        <f>C37</f>
        <v>902.5</v>
      </c>
      <c r="D36" s="4">
        <f>D37</f>
        <v>902.5</v>
      </c>
      <c r="E36" s="31">
        <f t="shared" si="0"/>
        <v>100</v>
      </c>
    </row>
    <row r="37" spans="1:5" ht="110.25" x14ac:dyDescent="0.25">
      <c r="A37" s="3" t="s">
        <v>90</v>
      </c>
      <c r="B37" s="3" t="s">
        <v>58</v>
      </c>
      <c r="C37" s="13">
        <v>902.5</v>
      </c>
      <c r="D37" s="13">
        <v>902.5</v>
      </c>
      <c r="E37" s="31">
        <f t="shared" si="0"/>
        <v>100</v>
      </c>
    </row>
    <row r="38" spans="1:5" ht="63" x14ac:dyDescent="0.25">
      <c r="A38" s="3" t="s">
        <v>91</v>
      </c>
      <c r="B38" s="3" t="s">
        <v>319</v>
      </c>
      <c r="C38" s="4">
        <v>29415.4</v>
      </c>
      <c r="D38" s="13"/>
      <c r="E38" s="31"/>
    </row>
    <row r="39" spans="1:5" ht="78.75" x14ac:dyDescent="0.25">
      <c r="A39" s="3" t="s">
        <v>92</v>
      </c>
      <c r="B39" s="3" t="s">
        <v>320</v>
      </c>
      <c r="C39" s="13">
        <v>29415.4</v>
      </c>
      <c r="D39" s="13"/>
      <c r="E39" s="31"/>
    </row>
    <row r="40" spans="1:5" ht="67.5" customHeight="1" x14ac:dyDescent="0.25">
      <c r="A40" s="3" t="s">
        <v>176</v>
      </c>
      <c r="B40" s="3" t="s">
        <v>177</v>
      </c>
      <c r="C40" s="4">
        <v>183080</v>
      </c>
      <c r="D40" s="13"/>
      <c r="E40" s="31"/>
    </row>
    <row r="41" spans="1:5" ht="83.25" customHeight="1" x14ac:dyDescent="0.25">
      <c r="A41" s="3" t="s">
        <v>178</v>
      </c>
      <c r="B41" s="3" t="s">
        <v>168</v>
      </c>
      <c r="C41" s="13">
        <v>183080</v>
      </c>
      <c r="D41" s="13"/>
      <c r="E41" s="31"/>
    </row>
    <row r="42" spans="1:5" ht="96.75" customHeight="1" x14ac:dyDescent="0.25">
      <c r="A42" s="3" t="s">
        <v>93</v>
      </c>
      <c r="B42" s="3" t="s">
        <v>485</v>
      </c>
      <c r="C42" s="4">
        <v>68875</v>
      </c>
      <c r="D42" s="13"/>
      <c r="E42" s="31"/>
    </row>
    <row r="43" spans="1:5" ht="110.25" x14ac:dyDescent="0.25">
      <c r="A43" s="3" t="s">
        <v>94</v>
      </c>
      <c r="B43" s="3" t="s">
        <v>237</v>
      </c>
      <c r="C43" s="13">
        <v>68875</v>
      </c>
      <c r="D43" s="13"/>
      <c r="E43" s="31"/>
    </row>
    <row r="44" spans="1:5" ht="51.75" customHeight="1" x14ac:dyDescent="0.25">
      <c r="A44" s="3" t="s">
        <v>294</v>
      </c>
      <c r="B44" s="3" t="s">
        <v>292</v>
      </c>
      <c r="C44" s="13">
        <f>C45</f>
        <v>68213.399999999994</v>
      </c>
      <c r="D44" s="13">
        <f>D45</f>
        <v>530.52099999999996</v>
      </c>
      <c r="E44" s="31">
        <f t="shared" si="0"/>
        <v>0.77773721878692459</v>
      </c>
    </row>
    <row r="45" spans="1:5" ht="50.25" customHeight="1" x14ac:dyDescent="0.25">
      <c r="A45" s="3" t="s">
        <v>295</v>
      </c>
      <c r="B45" s="3" t="s">
        <v>293</v>
      </c>
      <c r="C45" s="13">
        <v>68213.399999999994</v>
      </c>
      <c r="D45" s="13">
        <v>530.52099999999996</v>
      </c>
      <c r="E45" s="31">
        <f t="shared" si="0"/>
        <v>0.77773721878692459</v>
      </c>
    </row>
    <row r="46" spans="1:5" ht="94.5" x14ac:dyDescent="0.25">
      <c r="A46" s="3" t="s">
        <v>256</v>
      </c>
      <c r="B46" s="3" t="s">
        <v>321</v>
      </c>
      <c r="C46" s="4">
        <v>46447.3</v>
      </c>
      <c r="D46" s="13"/>
      <c r="E46" s="31"/>
    </row>
    <row r="47" spans="1:5" ht="110.25" x14ac:dyDescent="0.25">
      <c r="A47" s="3" t="s">
        <v>255</v>
      </c>
      <c r="B47" s="3" t="s">
        <v>322</v>
      </c>
      <c r="C47" s="13">
        <v>46447.3</v>
      </c>
      <c r="D47" s="13"/>
      <c r="E47" s="31"/>
    </row>
    <row r="48" spans="1:5" ht="78.75" x14ac:dyDescent="0.25">
      <c r="A48" s="3" t="s">
        <v>65</v>
      </c>
      <c r="B48" s="3" t="s">
        <v>64</v>
      </c>
      <c r="C48" s="4">
        <v>102011</v>
      </c>
      <c r="D48" s="13"/>
      <c r="E48" s="31"/>
    </row>
    <row r="49" spans="1:5" ht="81.75" customHeight="1" x14ac:dyDescent="0.25">
      <c r="A49" s="3" t="s">
        <v>95</v>
      </c>
      <c r="B49" s="3" t="s">
        <v>479</v>
      </c>
      <c r="C49" s="13">
        <v>102011</v>
      </c>
      <c r="D49" s="13"/>
      <c r="E49" s="31"/>
    </row>
    <row r="50" spans="1:5" ht="78.75" x14ac:dyDescent="0.25">
      <c r="A50" s="3" t="s">
        <v>180</v>
      </c>
      <c r="B50" s="3" t="s">
        <v>323</v>
      </c>
      <c r="C50" s="4">
        <v>15473.8</v>
      </c>
      <c r="D50" s="13"/>
      <c r="E50" s="31"/>
    </row>
    <row r="51" spans="1:5" ht="94.5" x14ac:dyDescent="0.25">
      <c r="A51" s="3" t="s">
        <v>179</v>
      </c>
      <c r="B51" s="3" t="s">
        <v>324</v>
      </c>
      <c r="C51" s="13">
        <v>15473.8</v>
      </c>
      <c r="D51" s="13"/>
      <c r="E51" s="31"/>
    </row>
    <row r="52" spans="1:5" ht="31.5" x14ac:dyDescent="0.25">
      <c r="A52" s="3" t="s">
        <v>181</v>
      </c>
      <c r="B52" s="3" t="s">
        <v>182</v>
      </c>
      <c r="C52" s="4">
        <f>C53</f>
        <v>55220.4</v>
      </c>
      <c r="D52" s="4">
        <f>D53</f>
        <v>2147.2600000000002</v>
      </c>
      <c r="E52" s="31">
        <f t="shared" si="0"/>
        <v>3.8885267038992839</v>
      </c>
    </row>
    <row r="53" spans="1:5" ht="47.25" x14ac:dyDescent="0.25">
      <c r="A53" s="3" t="s">
        <v>183</v>
      </c>
      <c r="B53" s="3" t="s">
        <v>169</v>
      </c>
      <c r="C53" s="13">
        <v>55220.4</v>
      </c>
      <c r="D53" s="13">
        <v>2147.2600000000002</v>
      </c>
      <c r="E53" s="31">
        <f t="shared" si="0"/>
        <v>3.8885267038992839</v>
      </c>
    </row>
    <row r="54" spans="1:5" ht="47.25" x14ac:dyDescent="0.25">
      <c r="A54" s="3" t="s">
        <v>96</v>
      </c>
      <c r="B54" s="3" t="s">
        <v>72</v>
      </c>
      <c r="C54" s="4">
        <v>17386.2</v>
      </c>
      <c r="D54" s="13"/>
      <c r="E54" s="31"/>
    </row>
    <row r="55" spans="1:5" ht="63" x14ac:dyDescent="0.25">
      <c r="A55" s="3" t="s">
        <v>97</v>
      </c>
      <c r="B55" s="3" t="s">
        <v>73</v>
      </c>
      <c r="C55" s="13">
        <v>17386.2</v>
      </c>
      <c r="D55" s="13"/>
      <c r="E55" s="31"/>
    </row>
    <row r="56" spans="1:5" ht="63" x14ac:dyDescent="0.25">
      <c r="A56" s="3" t="s">
        <v>184</v>
      </c>
      <c r="B56" s="3" t="s">
        <v>185</v>
      </c>
      <c r="C56" s="4">
        <v>228131.3</v>
      </c>
      <c r="D56" s="13"/>
      <c r="E56" s="31"/>
    </row>
    <row r="57" spans="1:5" ht="78.75" x14ac:dyDescent="0.25">
      <c r="A57" s="3" t="s">
        <v>172</v>
      </c>
      <c r="B57" s="3" t="s">
        <v>167</v>
      </c>
      <c r="C57" s="13">
        <v>228131.3</v>
      </c>
      <c r="D57" s="13"/>
      <c r="E57" s="31"/>
    </row>
    <row r="58" spans="1:5" ht="36" customHeight="1" x14ac:dyDescent="0.25">
      <c r="A58" s="3" t="s">
        <v>263</v>
      </c>
      <c r="B58" s="3" t="s">
        <v>475</v>
      </c>
      <c r="C58" s="4">
        <v>13132.2</v>
      </c>
      <c r="D58" s="13"/>
      <c r="E58" s="31"/>
    </row>
    <row r="59" spans="1:5" ht="47.25" x14ac:dyDescent="0.25">
      <c r="A59" s="3" t="s">
        <v>257</v>
      </c>
      <c r="B59" s="3" t="s">
        <v>476</v>
      </c>
      <c r="C59" s="13">
        <v>13132.2</v>
      </c>
      <c r="D59" s="13"/>
      <c r="E59" s="31"/>
    </row>
    <row r="60" spans="1:5" ht="47.25" x14ac:dyDescent="0.25">
      <c r="A60" s="3" t="s">
        <v>98</v>
      </c>
      <c r="B60" s="3" t="s">
        <v>68</v>
      </c>
      <c r="C60" s="13">
        <v>65827.600000000006</v>
      </c>
      <c r="D60" s="13"/>
      <c r="E60" s="31"/>
    </row>
    <row r="61" spans="1:5" ht="63" x14ac:dyDescent="0.25">
      <c r="A61" s="3" t="s">
        <v>173</v>
      </c>
      <c r="B61" s="3" t="s">
        <v>186</v>
      </c>
      <c r="C61" s="13">
        <v>65827.600000000006</v>
      </c>
      <c r="D61" s="13"/>
      <c r="E61" s="31"/>
    </row>
    <row r="62" spans="1:5" ht="63" x14ac:dyDescent="0.25">
      <c r="A62" s="3" t="s">
        <v>264</v>
      </c>
      <c r="B62" s="3" t="s">
        <v>477</v>
      </c>
      <c r="C62" s="4">
        <v>25000</v>
      </c>
      <c r="D62" s="13"/>
      <c r="E62" s="31"/>
    </row>
    <row r="63" spans="1:5" ht="78.75" x14ac:dyDescent="0.25">
      <c r="A63" s="3" t="s">
        <v>260</v>
      </c>
      <c r="B63" s="3" t="s">
        <v>478</v>
      </c>
      <c r="C63" s="13">
        <v>25000</v>
      </c>
      <c r="D63" s="13"/>
      <c r="E63" s="31"/>
    </row>
    <row r="64" spans="1:5" ht="78.75" x14ac:dyDescent="0.25">
      <c r="A64" s="3" t="s">
        <v>188</v>
      </c>
      <c r="B64" s="3" t="s">
        <v>189</v>
      </c>
      <c r="C64" s="4">
        <f>C65</f>
        <v>318323.40000000002</v>
      </c>
      <c r="D64" s="4">
        <f>D65</f>
        <v>84891.756999999998</v>
      </c>
      <c r="E64" s="31">
        <f t="shared" si="0"/>
        <v>26.668399809753225</v>
      </c>
    </row>
    <row r="65" spans="1:5" ht="94.5" x14ac:dyDescent="0.25">
      <c r="A65" s="3" t="s">
        <v>187</v>
      </c>
      <c r="B65" s="3" t="s">
        <v>166</v>
      </c>
      <c r="C65" s="13">
        <v>318323.40000000002</v>
      </c>
      <c r="D65" s="13">
        <v>84891.756999999998</v>
      </c>
      <c r="E65" s="31">
        <f t="shared" si="0"/>
        <v>26.668399809753225</v>
      </c>
    </row>
    <row r="66" spans="1:5" ht="63" x14ac:dyDescent="0.25">
      <c r="A66" s="3" t="s">
        <v>280</v>
      </c>
      <c r="B66" s="3" t="s">
        <v>279</v>
      </c>
      <c r="C66" s="13">
        <v>50886.5</v>
      </c>
      <c r="D66" s="13"/>
      <c r="E66" s="31"/>
    </row>
    <row r="67" spans="1:5" ht="78.75" x14ac:dyDescent="0.25">
      <c r="A67" s="3" t="s">
        <v>296</v>
      </c>
      <c r="B67" s="3" t="s">
        <v>281</v>
      </c>
      <c r="C67" s="13">
        <v>50886.5</v>
      </c>
      <c r="D67" s="13"/>
      <c r="E67" s="31"/>
    </row>
    <row r="68" spans="1:5" ht="47.25" x14ac:dyDescent="0.25">
      <c r="A68" s="3" t="s">
        <v>196</v>
      </c>
      <c r="B68" s="3" t="s">
        <v>197</v>
      </c>
      <c r="C68" s="4">
        <v>113785.2</v>
      </c>
      <c r="D68" s="13"/>
      <c r="E68" s="31"/>
    </row>
    <row r="69" spans="1:5" ht="47.25" x14ac:dyDescent="0.25">
      <c r="A69" s="3" t="s">
        <v>195</v>
      </c>
      <c r="B69" s="3" t="s">
        <v>198</v>
      </c>
      <c r="C69" s="13">
        <v>113785.2</v>
      </c>
      <c r="D69" s="13"/>
      <c r="E69" s="31"/>
    </row>
    <row r="70" spans="1:5" ht="33" customHeight="1" x14ac:dyDescent="0.25">
      <c r="A70" s="3" t="s">
        <v>265</v>
      </c>
      <c r="B70" s="3" t="s">
        <v>299</v>
      </c>
      <c r="C70" s="4">
        <v>16764.599999999999</v>
      </c>
      <c r="D70" s="13"/>
      <c r="E70" s="31"/>
    </row>
    <row r="71" spans="1:5" ht="47.25" x14ac:dyDescent="0.25">
      <c r="A71" s="3" t="s">
        <v>258</v>
      </c>
      <c r="B71" s="3" t="s">
        <v>298</v>
      </c>
      <c r="C71" s="13">
        <v>16764.599999999999</v>
      </c>
      <c r="D71" s="13"/>
      <c r="E71" s="31"/>
    </row>
    <row r="72" spans="1:5" ht="162.75" customHeight="1" x14ac:dyDescent="0.25">
      <c r="A72" s="3" t="s">
        <v>282</v>
      </c>
      <c r="B72" s="3" t="s">
        <v>283</v>
      </c>
      <c r="C72" s="13">
        <v>27238.2</v>
      </c>
      <c r="D72" s="13"/>
      <c r="E72" s="31"/>
    </row>
    <row r="73" spans="1:5" ht="177.75" customHeight="1" x14ac:dyDescent="0.25">
      <c r="A73" s="3" t="s">
        <v>297</v>
      </c>
      <c r="B73" s="3" t="s">
        <v>284</v>
      </c>
      <c r="C73" s="13">
        <v>27238.2</v>
      </c>
      <c r="D73" s="13"/>
      <c r="E73" s="31"/>
    </row>
    <row r="74" spans="1:5" ht="78.75" x14ac:dyDescent="0.25">
      <c r="A74" s="3" t="s">
        <v>287</v>
      </c>
      <c r="B74" s="3" t="s">
        <v>285</v>
      </c>
      <c r="C74" s="13">
        <v>91302.6</v>
      </c>
      <c r="D74" s="13"/>
      <c r="E74" s="31"/>
    </row>
    <row r="75" spans="1:5" ht="94.5" x14ac:dyDescent="0.25">
      <c r="A75" s="3" t="s">
        <v>300</v>
      </c>
      <c r="B75" s="3" t="s">
        <v>286</v>
      </c>
      <c r="C75" s="13">
        <v>91302.6</v>
      </c>
      <c r="D75" s="13"/>
      <c r="E75" s="31"/>
    </row>
    <row r="76" spans="1:5" ht="94.5" x14ac:dyDescent="0.25">
      <c r="A76" s="3" t="s">
        <v>254</v>
      </c>
      <c r="B76" s="3" t="s">
        <v>238</v>
      </c>
      <c r="C76" s="13">
        <v>9500</v>
      </c>
      <c r="D76" s="13"/>
      <c r="E76" s="31"/>
    </row>
    <row r="77" spans="1:5" ht="63" x14ac:dyDescent="0.25">
      <c r="A77" s="3" t="s">
        <v>303</v>
      </c>
      <c r="B77" s="3" t="s">
        <v>304</v>
      </c>
      <c r="C77" s="13">
        <f>C78</f>
        <v>43255.8</v>
      </c>
      <c r="D77" s="13">
        <f>D78</f>
        <v>623.32100000000003</v>
      </c>
      <c r="E77" s="31">
        <f t="shared" ref="E77:E139" si="1">D77/C77*100</f>
        <v>1.4410113788208749</v>
      </c>
    </row>
    <row r="78" spans="1:5" ht="63" x14ac:dyDescent="0.25">
      <c r="A78" s="3" t="s">
        <v>306</v>
      </c>
      <c r="B78" s="3" t="s">
        <v>305</v>
      </c>
      <c r="C78" s="13">
        <v>43255.8</v>
      </c>
      <c r="D78" s="13">
        <v>623.32100000000003</v>
      </c>
      <c r="E78" s="31">
        <f t="shared" si="1"/>
        <v>1.4410113788208749</v>
      </c>
    </row>
    <row r="79" spans="1:5" ht="79.5" customHeight="1" x14ac:dyDescent="0.25">
      <c r="A79" s="3" t="s">
        <v>266</v>
      </c>
      <c r="B79" s="3" t="s">
        <v>480</v>
      </c>
      <c r="C79" s="4">
        <v>15053.9</v>
      </c>
      <c r="D79" s="13"/>
      <c r="E79" s="31"/>
    </row>
    <row r="80" spans="1:5" ht="94.5" x14ac:dyDescent="0.25">
      <c r="A80" s="3" t="s">
        <v>291</v>
      </c>
      <c r="B80" s="3" t="s">
        <v>330</v>
      </c>
      <c r="C80" s="13">
        <v>15053.9</v>
      </c>
      <c r="D80" s="13"/>
      <c r="E80" s="31"/>
    </row>
    <row r="81" spans="1:5" ht="94.5" x14ac:dyDescent="0.25">
      <c r="A81" s="3" t="s">
        <v>99</v>
      </c>
      <c r="B81" s="3" t="s">
        <v>55</v>
      </c>
      <c r="C81" s="13">
        <v>6503.2</v>
      </c>
      <c r="D81" s="13">
        <v>3071.451</v>
      </c>
      <c r="E81" s="31">
        <f t="shared" si="1"/>
        <v>47.229840693812278</v>
      </c>
    </row>
    <row r="82" spans="1:5" ht="94.5" x14ac:dyDescent="0.25">
      <c r="A82" s="3" t="s">
        <v>289</v>
      </c>
      <c r="B82" s="3" t="s">
        <v>315</v>
      </c>
      <c r="C82" s="13">
        <f>C83</f>
        <v>20248.400000000001</v>
      </c>
      <c r="D82" s="13">
        <f>D83</f>
        <v>14.85</v>
      </c>
      <c r="E82" s="31">
        <f t="shared" si="1"/>
        <v>7.3339128029869013E-2</v>
      </c>
    </row>
    <row r="83" spans="1:5" ht="110.25" x14ac:dyDescent="0.25">
      <c r="A83" s="3" t="s">
        <v>313</v>
      </c>
      <c r="B83" s="3" t="s">
        <v>316</v>
      </c>
      <c r="C83" s="13">
        <v>20248.400000000001</v>
      </c>
      <c r="D83" s="13">
        <v>14.85</v>
      </c>
      <c r="E83" s="31">
        <f t="shared" si="1"/>
        <v>7.3339128029869013E-2</v>
      </c>
    </row>
    <row r="84" spans="1:5" ht="63" x14ac:dyDescent="0.25">
      <c r="A84" s="3" t="s">
        <v>100</v>
      </c>
      <c r="B84" s="3" t="s">
        <v>50</v>
      </c>
      <c r="C84" s="13">
        <v>15908.6</v>
      </c>
      <c r="D84" s="13">
        <v>7582.1769999999997</v>
      </c>
      <c r="E84" s="31">
        <f t="shared" si="1"/>
        <v>47.660868963956595</v>
      </c>
    </row>
    <row r="85" spans="1:5" ht="63" x14ac:dyDescent="0.25">
      <c r="A85" s="3" t="s">
        <v>101</v>
      </c>
      <c r="B85" s="3" t="s">
        <v>54</v>
      </c>
      <c r="C85" s="4">
        <f>C86</f>
        <v>31166.6</v>
      </c>
      <c r="D85" s="4">
        <f>D86</f>
        <v>17.637</v>
      </c>
      <c r="E85" s="31">
        <f t="shared" si="1"/>
        <v>5.6589425859734463E-2</v>
      </c>
    </row>
    <row r="86" spans="1:5" ht="78.75" x14ac:dyDescent="0.25">
      <c r="A86" s="3" t="s">
        <v>102</v>
      </c>
      <c r="B86" s="3" t="s">
        <v>53</v>
      </c>
      <c r="C86" s="13">
        <v>31166.6</v>
      </c>
      <c r="D86" s="13">
        <v>17.637</v>
      </c>
      <c r="E86" s="31">
        <f t="shared" si="1"/>
        <v>5.6589425859734463E-2</v>
      </c>
    </row>
    <row r="87" spans="1:5" ht="47.25" x14ac:dyDescent="0.25">
      <c r="A87" s="3" t="s">
        <v>312</v>
      </c>
      <c r="B87" s="3" t="s">
        <v>307</v>
      </c>
      <c r="C87" s="13">
        <v>29930</v>
      </c>
      <c r="D87" s="13">
        <v>1600.3330000000001</v>
      </c>
      <c r="E87" s="31">
        <f t="shared" si="1"/>
        <v>5.3469194787838292</v>
      </c>
    </row>
    <row r="88" spans="1:5" ht="63" x14ac:dyDescent="0.25">
      <c r="A88" s="3" t="s">
        <v>246</v>
      </c>
      <c r="B88" s="3" t="s">
        <v>325</v>
      </c>
      <c r="C88" s="4">
        <v>28044.400000000001</v>
      </c>
      <c r="D88" s="13"/>
      <c r="E88" s="31"/>
    </row>
    <row r="89" spans="1:5" ht="78.75" x14ac:dyDescent="0.25">
      <c r="A89" s="3" t="s">
        <v>245</v>
      </c>
      <c r="B89" s="3" t="s">
        <v>290</v>
      </c>
      <c r="C89" s="13">
        <v>28044.400000000001</v>
      </c>
      <c r="D89" s="13"/>
      <c r="E89" s="31"/>
    </row>
    <row r="90" spans="1:5" ht="50.25" customHeight="1" x14ac:dyDescent="0.25">
      <c r="A90" s="3" t="s">
        <v>103</v>
      </c>
      <c r="B90" s="3" t="s">
        <v>236</v>
      </c>
      <c r="C90" s="4">
        <v>59328.800000000003</v>
      </c>
      <c r="D90" s="13"/>
      <c r="E90" s="31"/>
    </row>
    <row r="91" spans="1:5" ht="63" x14ac:dyDescent="0.25">
      <c r="A91" s="3" t="s">
        <v>104</v>
      </c>
      <c r="B91" s="3" t="s">
        <v>486</v>
      </c>
      <c r="C91" s="13">
        <v>59328.800000000003</v>
      </c>
      <c r="D91" s="13"/>
      <c r="E91" s="31"/>
    </row>
    <row r="92" spans="1:5" ht="34.5" customHeight="1" x14ac:dyDescent="0.25">
      <c r="A92" s="3" t="s">
        <v>105</v>
      </c>
      <c r="B92" s="3" t="s">
        <v>57</v>
      </c>
      <c r="C92" s="4">
        <v>23603</v>
      </c>
      <c r="D92" s="13"/>
      <c r="E92" s="31"/>
    </row>
    <row r="93" spans="1:5" ht="47.25" x14ac:dyDescent="0.25">
      <c r="A93" s="3" t="s">
        <v>106</v>
      </c>
      <c r="B93" s="3" t="s">
        <v>56</v>
      </c>
      <c r="C93" s="13">
        <v>23603</v>
      </c>
      <c r="D93" s="13"/>
      <c r="E93" s="31"/>
    </row>
    <row r="94" spans="1:5" ht="47.25" x14ac:dyDescent="0.25">
      <c r="A94" s="3" t="s">
        <v>267</v>
      </c>
      <c r="B94" s="3" t="s">
        <v>241</v>
      </c>
      <c r="C94" s="4">
        <f>C95</f>
        <v>324306.5</v>
      </c>
      <c r="D94" s="4">
        <f>D95</f>
        <v>284088.83100000001</v>
      </c>
      <c r="E94" s="31">
        <f t="shared" si="1"/>
        <v>87.598870512925274</v>
      </c>
    </row>
    <row r="95" spans="1:5" ht="63" x14ac:dyDescent="0.25">
      <c r="A95" s="3" t="s">
        <v>262</v>
      </c>
      <c r="B95" s="3" t="s">
        <v>242</v>
      </c>
      <c r="C95" s="13">
        <v>324306.5</v>
      </c>
      <c r="D95" s="13">
        <v>284088.83100000001</v>
      </c>
      <c r="E95" s="31">
        <f t="shared" si="1"/>
        <v>87.598870512925274</v>
      </c>
    </row>
    <row r="96" spans="1:5" ht="47.25" x14ac:dyDescent="0.25">
      <c r="A96" s="3" t="s">
        <v>268</v>
      </c>
      <c r="B96" s="3" t="s">
        <v>243</v>
      </c>
      <c r="C96" s="13">
        <f>C97</f>
        <v>505500</v>
      </c>
      <c r="D96" s="13">
        <f>D97</f>
        <v>206673.889</v>
      </c>
      <c r="E96" s="31">
        <f t="shared" si="1"/>
        <v>40.885042334322449</v>
      </c>
    </row>
    <row r="97" spans="1:5" ht="63" x14ac:dyDescent="0.25">
      <c r="A97" s="3" t="s">
        <v>261</v>
      </c>
      <c r="B97" s="3" t="s">
        <v>244</v>
      </c>
      <c r="C97" s="13">
        <v>505500</v>
      </c>
      <c r="D97" s="13">
        <v>206673.889</v>
      </c>
      <c r="E97" s="31">
        <f t="shared" si="1"/>
        <v>40.885042334322449</v>
      </c>
    </row>
    <row r="98" spans="1:5" ht="47.25" x14ac:dyDescent="0.25">
      <c r="A98" s="3" t="s">
        <v>107</v>
      </c>
      <c r="B98" s="3" t="s">
        <v>51</v>
      </c>
      <c r="C98" s="4">
        <f>C99</f>
        <v>15700</v>
      </c>
      <c r="D98" s="4">
        <f>D99</f>
        <v>1445.77</v>
      </c>
      <c r="E98" s="31">
        <f t="shared" si="1"/>
        <v>9.2087261146496822</v>
      </c>
    </row>
    <row r="99" spans="1:5" ht="47.25" x14ac:dyDescent="0.25">
      <c r="A99" s="3" t="s">
        <v>108</v>
      </c>
      <c r="B99" s="3" t="s">
        <v>52</v>
      </c>
      <c r="C99" s="13">
        <v>15700</v>
      </c>
      <c r="D99" s="13">
        <v>1445.77</v>
      </c>
      <c r="E99" s="31">
        <f t="shared" si="1"/>
        <v>9.2087261146496822</v>
      </c>
    </row>
    <row r="100" spans="1:5" x14ac:dyDescent="0.25">
      <c r="A100" s="3" t="s">
        <v>109</v>
      </c>
      <c r="B100" s="3" t="s">
        <v>317</v>
      </c>
      <c r="C100" s="4">
        <f>C101</f>
        <v>56798.1</v>
      </c>
      <c r="D100" s="4">
        <f>D101</f>
        <v>1855.412</v>
      </c>
      <c r="E100" s="31">
        <f t="shared" si="1"/>
        <v>3.2666796952714967</v>
      </c>
    </row>
    <row r="101" spans="1:5" ht="31.5" x14ac:dyDescent="0.25">
      <c r="A101" s="3" t="s">
        <v>110</v>
      </c>
      <c r="B101" s="3" t="s">
        <v>318</v>
      </c>
      <c r="C101" s="13">
        <v>56798.1</v>
      </c>
      <c r="D101" s="13">
        <v>1855.412</v>
      </c>
      <c r="E101" s="31">
        <f t="shared" si="1"/>
        <v>3.2666796952714967</v>
      </c>
    </row>
    <row r="102" spans="1:5" ht="47.25" x14ac:dyDescent="0.25">
      <c r="A102" s="3" t="s">
        <v>111</v>
      </c>
      <c r="B102" s="3" t="s">
        <v>234</v>
      </c>
      <c r="C102" s="4">
        <f>C103</f>
        <v>185456.7</v>
      </c>
      <c r="D102" s="4">
        <f>D103</f>
        <v>146510.13</v>
      </c>
      <c r="E102" s="31">
        <f t="shared" si="1"/>
        <v>78.999642504153258</v>
      </c>
    </row>
    <row r="103" spans="1:5" ht="63" x14ac:dyDescent="0.25">
      <c r="A103" s="3" t="s">
        <v>112</v>
      </c>
      <c r="B103" s="3" t="s">
        <v>235</v>
      </c>
      <c r="C103" s="13">
        <v>185456.7</v>
      </c>
      <c r="D103" s="13">
        <v>146510.13</v>
      </c>
      <c r="E103" s="31">
        <f t="shared" si="1"/>
        <v>78.999642504153258</v>
      </c>
    </row>
    <row r="104" spans="1:5" ht="47.25" x14ac:dyDescent="0.25">
      <c r="A104" s="3" t="s">
        <v>113</v>
      </c>
      <c r="B104" s="3" t="s">
        <v>301</v>
      </c>
      <c r="C104" s="4">
        <v>183108.7</v>
      </c>
      <c r="D104" s="13"/>
      <c r="E104" s="31"/>
    </row>
    <row r="105" spans="1:5" ht="63" x14ac:dyDescent="0.25">
      <c r="A105" s="3" t="s">
        <v>383</v>
      </c>
      <c r="B105" s="3" t="s">
        <v>302</v>
      </c>
      <c r="C105" s="13">
        <v>183108.7</v>
      </c>
      <c r="D105" s="13"/>
      <c r="E105" s="31"/>
    </row>
    <row r="106" spans="1:5" ht="78.75" x14ac:dyDescent="0.25">
      <c r="A106" s="3" t="s">
        <v>259</v>
      </c>
      <c r="B106" s="3" t="s">
        <v>247</v>
      </c>
      <c r="C106" s="13">
        <v>14361.1</v>
      </c>
      <c r="D106" s="13"/>
      <c r="E106" s="31"/>
    </row>
    <row r="107" spans="1:5" ht="47.25" x14ac:dyDescent="0.25">
      <c r="A107" s="3" t="s">
        <v>114</v>
      </c>
      <c r="B107" s="3" t="s">
        <v>326</v>
      </c>
      <c r="C107" s="13">
        <v>104880.9</v>
      </c>
      <c r="D107" s="13">
        <v>19069.259999999998</v>
      </c>
      <c r="E107" s="31">
        <f t="shared" si="1"/>
        <v>18.18182338252246</v>
      </c>
    </row>
    <row r="108" spans="1:5" ht="34.5" customHeight="1" x14ac:dyDescent="0.25">
      <c r="A108" s="3" t="s">
        <v>115</v>
      </c>
      <c r="B108" s="3" t="s">
        <v>217</v>
      </c>
      <c r="C108" s="4">
        <v>381615.5</v>
      </c>
      <c r="D108" s="13"/>
      <c r="E108" s="31"/>
    </row>
    <row r="109" spans="1:5" ht="47.25" x14ac:dyDescent="0.25">
      <c r="A109" s="3" t="s">
        <v>116</v>
      </c>
      <c r="B109" s="3" t="s">
        <v>218</v>
      </c>
      <c r="C109" s="13">
        <v>381615.5</v>
      </c>
      <c r="D109" s="13"/>
      <c r="E109" s="31"/>
    </row>
    <row r="110" spans="1:5" ht="63" x14ac:dyDescent="0.25">
      <c r="A110" s="3" t="s">
        <v>117</v>
      </c>
      <c r="B110" s="3" t="s">
        <v>69</v>
      </c>
      <c r="C110" s="13">
        <v>50247.8</v>
      </c>
      <c r="D110" s="13"/>
      <c r="E110" s="31"/>
    </row>
    <row r="111" spans="1:5" ht="31.5" x14ac:dyDescent="0.25">
      <c r="A111" s="3" t="s">
        <v>251</v>
      </c>
      <c r="B111" s="3" t="s">
        <v>248</v>
      </c>
      <c r="C111" s="13">
        <f>C112</f>
        <v>62160.400000000009</v>
      </c>
      <c r="D111" s="13">
        <f>D112</f>
        <v>8955.2990000000009</v>
      </c>
      <c r="E111" s="31">
        <f t="shared" si="1"/>
        <v>14.406758965515021</v>
      </c>
    </row>
    <row r="112" spans="1:5" ht="47.25" x14ac:dyDescent="0.25">
      <c r="A112" s="3" t="s">
        <v>250</v>
      </c>
      <c r="B112" s="3" t="s">
        <v>249</v>
      </c>
      <c r="C112" s="13">
        <v>62160.400000000009</v>
      </c>
      <c r="D112" s="13">
        <v>8955.2990000000009</v>
      </c>
      <c r="E112" s="31">
        <f t="shared" si="1"/>
        <v>14.406758965515021</v>
      </c>
    </row>
    <row r="113" spans="1:5" ht="78.75" x14ac:dyDescent="0.25">
      <c r="A113" s="3" t="s">
        <v>288</v>
      </c>
      <c r="B113" s="3" t="s">
        <v>314</v>
      </c>
      <c r="C113" s="13">
        <v>148264.9</v>
      </c>
      <c r="D113" s="13">
        <v>1645.86</v>
      </c>
      <c r="E113" s="31">
        <f t="shared" si="1"/>
        <v>1.1100806731734887</v>
      </c>
    </row>
    <row r="114" spans="1:5" ht="78.75" x14ac:dyDescent="0.25">
      <c r="A114" s="3" t="s">
        <v>269</v>
      </c>
      <c r="B114" s="3" t="s">
        <v>239</v>
      </c>
      <c r="C114" s="4">
        <v>50814.400000000001</v>
      </c>
      <c r="D114" s="13"/>
      <c r="E114" s="31"/>
    </row>
    <row r="115" spans="1:5" ht="94.5" x14ac:dyDescent="0.25">
      <c r="A115" s="3" t="s">
        <v>277</v>
      </c>
      <c r="B115" s="3" t="s">
        <v>240</v>
      </c>
      <c r="C115" s="13">
        <v>50814.400000000001</v>
      </c>
      <c r="D115" s="13"/>
      <c r="E115" s="31"/>
    </row>
    <row r="116" spans="1:5" ht="78.75" x14ac:dyDescent="0.25">
      <c r="A116" s="3" t="s">
        <v>272</v>
      </c>
      <c r="B116" s="3" t="s">
        <v>275</v>
      </c>
      <c r="C116" s="4">
        <v>87790.6</v>
      </c>
      <c r="D116" s="13"/>
      <c r="E116" s="31"/>
    </row>
    <row r="117" spans="1:5" ht="94.5" x14ac:dyDescent="0.25">
      <c r="A117" s="3" t="s">
        <v>276</v>
      </c>
      <c r="B117" s="3" t="s">
        <v>274</v>
      </c>
      <c r="C117" s="13">
        <v>46915.6</v>
      </c>
      <c r="D117" s="13"/>
      <c r="E117" s="31"/>
    </row>
    <row r="118" spans="1:5" ht="94.5" x14ac:dyDescent="0.25">
      <c r="A118" s="3" t="s">
        <v>273</v>
      </c>
      <c r="B118" s="3" t="s">
        <v>274</v>
      </c>
      <c r="C118" s="13">
        <v>40875</v>
      </c>
      <c r="D118" s="13"/>
      <c r="E118" s="31"/>
    </row>
    <row r="119" spans="1:5" s="15" customFormat="1" ht="31.5" x14ac:dyDescent="0.25">
      <c r="A119" s="1" t="s">
        <v>118</v>
      </c>
      <c r="B119" s="1" t="s">
        <v>37</v>
      </c>
      <c r="C119" s="12">
        <f>C120+C122+C124+C125+C126+C128+C130+C132+C134+C136+C138+C140+C142+C144+C145+C147+C149+C151+C153+C155+C157+C159</f>
        <v>4535403.3</v>
      </c>
      <c r="D119" s="12">
        <f>D120+D122+D124+D125+D126+D128+D130+D132+D134+D136+D138+D140+D142+D144+D145+D147+D149+D151+D153+D155+D157+D159</f>
        <v>1168770.5250000001</v>
      </c>
      <c r="E119" s="32">
        <f t="shared" si="1"/>
        <v>25.769935939324295</v>
      </c>
    </row>
    <row r="120" spans="1:5" ht="47.25" x14ac:dyDescent="0.25">
      <c r="A120" s="3" t="s">
        <v>119</v>
      </c>
      <c r="B120" s="3" t="s">
        <v>12</v>
      </c>
      <c r="C120" s="4">
        <f>C121</f>
        <v>35851.1</v>
      </c>
      <c r="D120" s="4">
        <f>D121</f>
        <v>6321.5370000000003</v>
      </c>
      <c r="E120" s="31">
        <f t="shared" si="1"/>
        <v>17.632756038168985</v>
      </c>
    </row>
    <row r="121" spans="1:5" ht="63" x14ac:dyDescent="0.25">
      <c r="A121" s="3" t="s">
        <v>120</v>
      </c>
      <c r="B121" s="3" t="s">
        <v>13</v>
      </c>
      <c r="C121" s="13">
        <v>35851.1</v>
      </c>
      <c r="D121" s="13">
        <v>6321.5370000000003</v>
      </c>
      <c r="E121" s="31">
        <f t="shared" si="1"/>
        <v>17.632756038168985</v>
      </c>
    </row>
    <row r="122" spans="1:5" ht="63" x14ac:dyDescent="0.25">
      <c r="A122" s="3" t="s">
        <v>121</v>
      </c>
      <c r="B122" s="3" t="s">
        <v>47</v>
      </c>
      <c r="C122" s="4">
        <f>C123</f>
        <v>829.1</v>
      </c>
      <c r="D122" s="4">
        <f>D123</f>
        <v>207.988</v>
      </c>
      <c r="E122" s="31">
        <f t="shared" si="1"/>
        <v>25.085996864069472</v>
      </c>
    </row>
    <row r="123" spans="1:5" ht="78.75" x14ac:dyDescent="0.25">
      <c r="A123" s="3" t="s">
        <v>122</v>
      </c>
      <c r="B123" s="3" t="s">
        <v>48</v>
      </c>
      <c r="C123" s="13">
        <v>829.1</v>
      </c>
      <c r="D123" s="13">
        <v>207.988</v>
      </c>
      <c r="E123" s="31">
        <f t="shared" si="1"/>
        <v>25.085996864069472</v>
      </c>
    </row>
    <row r="124" spans="1:5" ht="47.25" x14ac:dyDescent="0.25">
      <c r="A124" s="3" t="s">
        <v>123</v>
      </c>
      <c r="B124" s="3" t="s">
        <v>30</v>
      </c>
      <c r="C124" s="13">
        <v>9263.7000000000007</v>
      </c>
      <c r="D124" s="13"/>
      <c r="E124" s="31"/>
    </row>
    <row r="125" spans="1:5" ht="47.25" x14ac:dyDescent="0.25">
      <c r="A125" s="3" t="s">
        <v>124</v>
      </c>
      <c r="B125" s="3" t="s">
        <v>31</v>
      </c>
      <c r="C125" s="13">
        <v>348431.1</v>
      </c>
      <c r="D125" s="13">
        <v>57210.870999999999</v>
      </c>
      <c r="E125" s="31">
        <f t="shared" si="1"/>
        <v>16.419565015866837</v>
      </c>
    </row>
    <row r="126" spans="1:5" ht="67.5" customHeight="1" x14ac:dyDescent="0.25">
      <c r="A126" s="3" t="s">
        <v>125</v>
      </c>
      <c r="B126" s="3" t="s">
        <v>481</v>
      </c>
      <c r="C126" s="4">
        <f>C127</f>
        <v>102506</v>
      </c>
      <c r="D126" s="4">
        <f>D127</f>
        <v>1899.99</v>
      </c>
      <c r="E126" s="31">
        <f t="shared" si="1"/>
        <v>1.8535402805689425</v>
      </c>
    </row>
    <row r="127" spans="1:5" ht="78.75" x14ac:dyDescent="0.25">
      <c r="A127" s="3" t="s">
        <v>126</v>
      </c>
      <c r="B127" s="3" t="s">
        <v>60</v>
      </c>
      <c r="C127" s="13">
        <v>102506</v>
      </c>
      <c r="D127" s="13">
        <v>1899.99</v>
      </c>
      <c r="E127" s="31">
        <f t="shared" si="1"/>
        <v>1.8535402805689425</v>
      </c>
    </row>
    <row r="128" spans="1:5" ht="78.75" x14ac:dyDescent="0.25">
      <c r="A128" s="3" t="s">
        <v>127</v>
      </c>
      <c r="B128" s="3" t="s">
        <v>33</v>
      </c>
      <c r="C128" s="4">
        <f>C129</f>
        <v>38828.6</v>
      </c>
      <c r="D128" s="4">
        <f>D129</f>
        <v>8017.7520000000004</v>
      </c>
      <c r="E128" s="31">
        <f t="shared" si="1"/>
        <v>20.649088558433736</v>
      </c>
    </row>
    <row r="129" spans="1:5" ht="94.5" x14ac:dyDescent="0.25">
      <c r="A129" s="3" t="s">
        <v>128</v>
      </c>
      <c r="B129" s="3" t="s">
        <v>32</v>
      </c>
      <c r="C129" s="13">
        <v>38828.6</v>
      </c>
      <c r="D129" s="13">
        <v>8017.7520000000004</v>
      </c>
      <c r="E129" s="31">
        <f t="shared" si="1"/>
        <v>20.649088558433736</v>
      </c>
    </row>
    <row r="130" spans="1:5" ht="84.75" customHeight="1" x14ac:dyDescent="0.25">
      <c r="A130" s="3" t="s">
        <v>129</v>
      </c>
      <c r="B130" s="3" t="s">
        <v>488</v>
      </c>
      <c r="C130" s="4">
        <f>C131</f>
        <v>12622.4</v>
      </c>
      <c r="D130" s="4">
        <f>D131</f>
        <v>3698.7280000000001</v>
      </c>
      <c r="E130" s="31">
        <f t="shared" si="1"/>
        <v>29.302890100139432</v>
      </c>
    </row>
    <row r="131" spans="1:5" ht="94.5" x14ac:dyDescent="0.25">
      <c r="A131" s="3" t="s">
        <v>130</v>
      </c>
      <c r="B131" s="3" t="s">
        <v>61</v>
      </c>
      <c r="C131" s="13">
        <v>12622.4</v>
      </c>
      <c r="D131" s="13">
        <v>3698.7280000000001</v>
      </c>
      <c r="E131" s="31">
        <f t="shared" si="1"/>
        <v>29.302890100139432</v>
      </c>
    </row>
    <row r="132" spans="1:5" ht="78.75" x14ac:dyDescent="0.25">
      <c r="A132" s="3" t="s">
        <v>131</v>
      </c>
      <c r="B132" s="3" t="s">
        <v>25</v>
      </c>
      <c r="C132" s="4">
        <f>C133</f>
        <v>164679.5</v>
      </c>
      <c r="D132" s="4">
        <f>D133</f>
        <v>163161.78899999999</v>
      </c>
      <c r="E132" s="31">
        <f t="shared" si="1"/>
        <v>99.078384984166206</v>
      </c>
    </row>
    <row r="133" spans="1:5" ht="94.5" x14ac:dyDescent="0.25">
      <c r="A133" s="3" t="s">
        <v>132</v>
      </c>
      <c r="B133" s="3" t="s">
        <v>26</v>
      </c>
      <c r="C133" s="13">
        <v>164679.5</v>
      </c>
      <c r="D133" s="13">
        <v>163161.78899999999</v>
      </c>
      <c r="E133" s="31">
        <f t="shared" si="1"/>
        <v>99.078384984166206</v>
      </c>
    </row>
    <row r="134" spans="1:5" ht="63" x14ac:dyDescent="0.25">
      <c r="A134" s="3" t="s">
        <v>133</v>
      </c>
      <c r="B134" s="3" t="s">
        <v>40</v>
      </c>
      <c r="C134" s="13">
        <f>C135</f>
        <v>154.4</v>
      </c>
      <c r="D134" s="13">
        <f>D135</f>
        <v>24.492000000000001</v>
      </c>
      <c r="E134" s="31">
        <f t="shared" si="1"/>
        <v>15.862694300518134</v>
      </c>
    </row>
    <row r="135" spans="1:5" ht="78.75" x14ac:dyDescent="0.25">
      <c r="A135" s="3" t="s">
        <v>134</v>
      </c>
      <c r="B135" s="3" t="s">
        <v>41</v>
      </c>
      <c r="C135" s="13">
        <v>154.4</v>
      </c>
      <c r="D135" s="13">
        <v>24.492000000000001</v>
      </c>
      <c r="E135" s="31">
        <f t="shared" si="1"/>
        <v>15.862694300518134</v>
      </c>
    </row>
    <row r="136" spans="1:5" ht="31.5" x14ac:dyDescent="0.25">
      <c r="A136" s="3" t="s">
        <v>135</v>
      </c>
      <c r="B136" s="3" t="s">
        <v>10</v>
      </c>
      <c r="C136" s="4">
        <f>C137</f>
        <v>928679.4</v>
      </c>
      <c r="D136" s="4">
        <f>D137</f>
        <v>334282.00699999998</v>
      </c>
      <c r="E136" s="31">
        <f t="shared" si="1"/>
        <v>35.995415317708137</v>
      </c>
    </row>
    <row r="137" spans="1:5" ht="47.25" x14ac:dyDescent="0.25">
      <c r="A137" s="3" t="s">
        <v>136</v>
      </c>
      <c r="B137" s="3" t="s">
        <v>11</v>
      </c>
      <c r="C137" s="13">
        <v>928679.4</v>
      </c>
      <c r="D137" s="13">
        <v>334282.00699999998</v>
      </c>
      <c r="E137" s="31">
        <f t="shared" si="1"/>
        <v>35.995415317708137</v>
      </c>
    </row>
    <row r="138" spans="1:5" ht="47.25" x14ac:dyDescent="0.25">
      <c r="A138" s="3" t="s">
        <v>137</v>
      </c>
      <c r="B138" s="3" t="s">
        <v>14</v>
      </c>
      <c r="C138" s="4">
        <f>C139</f>
        <v>8148.6</v>
      </c>
      <c r="D138" s="4">
        <f>D139</f>
        <v>1470.3119999999999</v>
      </c>
      <c r="E138" s="31">
        <f t="shared" si="1"/>
        <v>18.043737574552683</v>
      </c>
    </row>
    <row r="139" spans="1:5" ht="63" x14ac:dyDescent="0.25">
      <c r="A139" s="3" t="s">
        <v>138</v>
      </c>
      <c r="B139" s="3" t="s">
        <v>15</v>
      </c>
      <c r="C139" s="13">
        <v>8148.6</v>
      </c>
      <c r="D139" s="13">
        <v>1470.3119999999999</v>
      </c>
      <c r="E139" s="31">
        <f t="shared" si="1"/>
        <v>18.043737574552683</v>
      </c>
    </row>
    <row r="140" spans="1:5" ht="78.75" x14ac:dyDescent="0.25">
      <c r="A140" s="3" t="s">
        <v>139</v>
      </c>
      <c r="B140" s="3" t="s">
        <v>17</v>
      </c>
      <c r="C140" s="4">
        <f>C141</f>
        <v>6374</v>
      </c>
      <c r="D140" s="4">
        <f>D141</f>
        <v>1437.9849999999999</v>
      </c>
      <c r="E140" s="31">
        <f t="shared" ref="E140:E239" si="2">D140/C140*100</f>
        <v>22.560166300596173</v>
      </c>
    </row>
    <row r="141" spans="1:5" ht="94.5" x14ac:dyDescent="0.25">
      <c r="A141" s="3" t="s">
        <v>140</v>
      </c>
      <c r="B141" s="3" t="s">
        <v>42</v>
      </c>
      <c r="C141" s="13">
        <v>6374</v>
      </c>
      <c r="D141" s="13">
        <v>1437.9849999999999</v>
      </c>
      <c r="E141" s="31">
        <f t="shared" si="2"/>
        <v>22.560166300596173</v>
      </c>
    </row>
    <row r="142" spans="1:5" ht="63" x14ac:dyDescent="0.25">
      <c r="A142" s="3" t="s">
        <v>141</v>
      </c>
      <c r="B142" s="3" t="s">
        <v>219</v>
      </c>
      <c r="C142" s="4">
        <f>C143</f>
        <v>351.1</v>
      </c>
      <c r="D142" s="4">
        <f>D143</f>
        <v>148.785</v>
      </c>
      <c r="E142" s="31">
        <f t="shared" si="2"/>
        <v>42.376815722016516</v>
      </c>
    </row>
    <row r="143" spans="1:5" ht="78.75" x14ac:dyDescent="0.25">
      <c r="A143" s="3" t="s">
        <v>142</v>
      </c>
      <c r="B143" s="3" t="s">
        <v>220</v>
      </c>
      <c r="C143" s="13">
        <v>351.1</v>
      </c>
      <c r="D143" s="13">
        <v>148.785</v>
      </c>
      <c r="E143" s="31">
        <f t="shared" si="2"/>
        <v>42.376815722016516</v>
      </c>
    </row>
    <row r="144" spans="1:5" ht="63" x14ac:dyDescent="0.25">
      <c r="A144" s="3" t="s">
        <v>143</v>
      </c>
      <c r="B144" s="3" t="s">
        <v>16</v>
      </c>
      <c r="C144" s="13">
        <v>525643.1</v>
      </c>
      <c r="D144" s="13">
        <v>137399.31700000001</v>
      </c>
      <c r="E144" s="31">
        <f t="shared" si="2"/>
        <v>26.139279104015639</v>
      </c>
    </row>
    <row r="145" spans="1:5" ht="110.25" x14ac:dyDescent="0.25">
      <c r="A145" s="3" t="s">
        <v>144</v>
      </c>
      <c r="B145" s="3" t="s">
        <v>27</v>
      </c>
      <c r="C145" s="4">
        <f>C146</f>
        <v>480916.8</v>
      </c>
      <c r="D145" s="4">
        <f>D146</f>
        <v>97124.244000000006</v>
      </c>
      <c r="E145" s="31">
        <f t="shared" si="2"/>
        <v>20.195643820303221</v>
      </c>
    </row>
    <row r="146" spans="1:5" ht="126" x14ac:dyDescent="0.25">
      <c r="A146" s="3" t="s">
        <v>145</v>
      </c>
      <c r="B146" s="3" t="s">
        <v>28</v>
      </c>
      <c r="C146" s="13">
        <v>480916.8</v>
      </c>
      <c r="D146" s="13">
        <v>97124.244000000006</v>
      </c>
      <c r="E146" s="31">
        <f t="shared" si="2"/>
        <v>20.195643820303221</v>
      </c>
    </row>
    <row r="147" spans="1:5" ht="31.5" x14ac:dyDescent="0.25">
      <c r="A147" s="3" t="s">
        <v>199</v>
      </c>
      <c r="B147" s="3" t="s">
        <v>200</v>
      </c>
      <c r="C147" s="4">
        <v>12842.4</v>
      </c>
      <c r="D147" s="13"/>
      <c r="E147" s="31"/>
    </row>
    <row r="148" spans="1:5" ht="47.25" x14ac:dyDescent="0.25">
      <c r="A148" s="3" t="s">
        <v>201</v>
      </c>
      <c r="B148" s="3" t="s">
        <v>202</v>
      </c>
      <c r="C148" s="13">
        <v>12842.4</v>
      </c>
      <c r="D148" s="13"/>
      <c r="E148" s="31"/>
    </row>
    <row r="149" spans="1:5" ht="94.5" x14ac:dyDescent="0.25">
      <c r="A149" s="3" t="s">
        <v>203</v>
      </c>
      <c r="B149" s="3" t="s">
        <v>204</v>
      </c>
      <c r="C149" s="4">
        <v>996.3</v>
      </c>
      <c r="D149" s="13"/>
      <c r="E149" s="31"/>
    </row>
    <row r="150" spans="1:5" ht="110.25" x14ac:dyDescent="0.25">
      <c r="A150" s="3" t="s">
        <v>223</v>
      </c>
      <c r="B150" s="3" t="s">
        <v>207</v>
      </c>
      <c r="C150" s="13">
        <v>996.3</v>
      </c>
      <c r="D150" s="13"/>
      <c r="E150" s="31"/>
    </row>
    <row r="151" spans="1:5" ht="94.5" x14ac:dyDescent="0.25">
      <c r="A151" s="3" t="s">
        <v>205</v>
      </c>
      <c r="B151" s="3" t="s">
        <v>206</v>
      </c>
      <c r="C151" s="4">
        <v>37132.800000000003</v>
      </c>
      <c r="D151" s="13"/>
      <c r="E151" s="31"/>
    </row>
    <row r="152" spans="1:5" ht="94.5" x14ac:dyDescent="0.25">
      <c r="A152" s="3" t="s">
        <v>208</v>
      </c>
      <c r="B152" s="3" t="s">
        <v>209</v>
      </c>
      <c r="C152" s="13">
        <v>37132.800000000003</v>
      </c>
      <c r="D152" s="13"/>
      <c r="E152" s="31"/>
    </row>
    <row r="153" spans="1:5" ht="126" x14ac:dyDescent="0.25">
      <c r="A153" s="3" t="s">
        <v>146</v>
      </c>
      <c r="B153" s="3" t="s">
        <v>34</v>
      </c>
      <c r="C153" s="4">
        <f>C154</f>
        <v>298197.90000000002</v>
      </c>
      <c r="D153" s="4">
        <f>D154</f>
        <v>129985.96799999999</v>
      </c>
      <c r="E153" s="31">
        <f t="shared" si="2"/>
        <v>43.59050415847998</v>
      </c>
    </row>
    <row r="154" spans="1:5" ht="141.75" x14ac:dyDescent="0.25">
      <c r="A154" s="3" t="s">
        <v>147</v>
      </c>
      <c r="B154" s="3" t="s">
        <v>35</v>
      </c>
      <c r="C154" s="13">
        <v>298197.90000000002</v>
      </c>
      <c r="D154" s="13">
        <v>129985.96799999999</v>
      </c>
      <c r="E154" s="31">
        <f t="shared" si="2"/>
        <v>43.59050415847998</v>
      </c>
    </row>
    <row r="155" spans="1:5" ht="31.5" x14ac:dyDescent="0.25">
      <c r="A155" s="3" t="s">
        <v>270</v>
      </c>
      <c r="B155" s="3" t="s">
        <v>311</v>
      </c>
      <c r="C155" s="13">
        <v>21692.1</v>
      </c>
      <c r="D155" s="13"/>
      <c r="E155" s="31"/>
    </row>
    <row r="156" spans="1:5" ht="47.25" x14ac:dyDescent="0.25">
      <c r="A156" s="3" t="s">
        <v>271</v>
      </c>
      <c r="B156" s="3" t="s">
        <v>310</v>
      </c>
      <c r="C156" s="13">
        <v>21692.1</v>
      </c>
      <c r="D156" s="13"/>
      <c r="E156" s="31"/>
    </row>
    <row r="157" spans="1:5" ht="47.25" x14ac:dyDescent="0.25">
      <c r="A157" s="3" t="s">
        <v>148</v>
      </c>
      <c r="B157" s="3" t="s">
        <v>230</v>
      </c>
      <c r="C157" s="4">
        <f>C158</f>
        <v>1360785.7</v>
      </c>
      <c r="D157" s="4">
        <f>D158</f>
        <v>203285.83199999999</v>
      </c>
      <c r="E157" s="31">
        <f t="shared" si="2"/>
        <v>14.938857161711796</v>
      </c>
    </row>
    <row r="158" spans="1:5" ht="51" customHeight="1" x14ac:dyDescent="0.25">
      <c r="A158" s="3" t="s">
        <v>149</v>
      </c>
      <c r="B158" s="3" t="s">
        <v>231</v>
      </c>
      <c r="C158" s="13">
        <v>1360785.7</v>
      </c>
      <c r="D158" s="13">
        <v>203285.83199999999</v>
      </c>
      <c r="E158" s="31">
        <f t="shared" si="2"/>
        <v>14.938857161711796</v>
      </c>
    </row>
    <row r="159" spans="1:5" ht="31.5" x14ac:dyDescent="0.25">
      <c r="A159" s="3" t="s">
        <v>150</v>
      </c>
      <c r="B159" s="3" t="s">
        <v>46</v>
      </c>
      <c r="C159" s="13">
        <v>140477.20000000001</v>
      </c>
      <c r="D159" s="13">
        <v>23092.928</v>
      </c>
      <c r="E159" s="31">
        <f t="shared" si="2"/>
        <v>16.438915354235419</v>
      </c>
    </row>
    <row r="160" spans="1:5" s="15" customFormat="1" x14ac:dyDescent="0.25">
      <c r="A160" s="1" t="s">
        <v>151</v>
      </c>
      <c r="B160" s="1" t="s">
        <v>18</v>
      </c>
      <c r="C160" s="12">
        <f>C161+C162+C163+C165+C166+C168+C170+C171+C173+C175+C177+C179+C181+C183</f>
        <v>1951838.2</v>
      </c>
      <c r="D160" s="12">
        <f>D161+D162+D163+D165+D166+D168+D170+D171+D173+D175+D177+D179+D181+D183</f>
        <v>108332.86</v>
      </c>
      <c r="E160" s="32">
        <f t="shared" si="2"/>
        <v>5.5502992000054103</v>
      </c>
    </row>
    <row r="161" spans="1:5" ht="67.5" customHeight="1" x14ac:dyDescent="0.25">
      <c r="A161" s="3" t="s">
        <v>152</v>
      </c>
      <c r="B161" s="3" t="s">
        <v>43</v>
      </c>
      <c r="C161" s="13">
        <v>13499.6</v>
      </c>
      <c r="D161" s="13">
        <v>3340.9029999999998</v>
      </c>
      <c r="E161" s="31">
        <f t="shared" si="2"/>
        <v>24.74816290853062</v>
      </c>
    </row>
    <row r="162" spans="1:5" ht="68.25" customHeight="1" x14ac:dyDescent="0.25">
      <c r="A162" s="3" t="s">
        <v>153</v>
      </c>
      <c r="B162" s="3" t="s">
        <v>327</v>
      </c>
      <c r="C162" s="13">
        <v>4615</v>
      </c>
      <c r="D162" s="13">
        <v>1096.854</v>
      </c>
      <c r="E162" s="31">
        <f t="shared" si="2"/>
        <v>23.767150595882992</v>
      </c>
    </row>
    <row r="163" spans="1:5" ht="47.25" x14ac:dyDescent="0.25">
      <c r="A163" s="3" t="s">
        <v>154</v>
      </c>
      <c r="B163" s="3" t="s">
        <v>44</v>
      </c>
      <c r="C163" s="4">
        <f>C164</f>
        <v>110124</v>
      </c>
      <c r="D163" s="4">
        <f>D164</f>
        <v>61662.481</v>
      </c>
      <c r="E163" s="31">
        <f t="shared" si="2"/>
        <v>55.993680759870692</v>
      </c>
    </row>
    <row r="164" spans="1:5" ht="63" x14ac:dyDescent="0.25">
      <c r="A164" s="3" t="s">
        <v>155</v>
      </c>
      <c r="B164" s="3" t="s">
        <v>45</v>
      </c>
      <c r="C164" s="13">
        <v>110124</v>
      </c>
      <c r="D164" s="13">
        <v>61662.481</v>
      </c>
      <c r="E164" s="31">
        <f t="shared" si="2"/>
        <v>55.993680759870692</v>
      </c>
    </row>
    <row r="165" spans="1:5" ht="78.75" x14ac:dyDescent="0.25">
      <c r="A165" s="3" t="s">
        <v>156</v>
      </c>
      <c r="B165" s="3" t="s">
        <v>278</v>
      </c>
      <c r="C165" s="13">
        <v>590569.80000000005</v>
      </c>
      <c r="D165" s="13"/>
      <c r="E165" s="31"/>
    </row>
    <row r="166" spans="1:5" ht="63" x14ac:dyDescent="0.25">
      <c r="A166" s="3" t="s">
        <v>157</v>
      </c>
      <c r="B166" s="3" t="s">
        <v>66</v>
      </c>
      <c r="C166" s="4">
        <v>173984.8</v>
      </c>
      <c r="D166" s="13"/>
      <c r="E166" s="31"/>
    </row>
    <row r="167" spans="1:5" ht="67.5" customHeight="1" x14ac:dyDescent="0.25">
      <c r="A167" s="3" t="s">
        <v>158</v>
      </c>
      <c r="B167" s="3" t="s">
        <v>67</v>
      </c>
      <c r="C167" s="13">
        <v>173984.8</v>
      </c>
      <c r="D167" s="13"/>
      <c r="E167" s="31"/>
    </row>
    <row r="168" spans="1:5" ht="81" customHeight="1" x14ac:dyDescent="0.25">
      <c r="A168" s="3" t="s">
        <v>191</v>
      </c>
      <c r="B168" s="3" t="s">
        <v>494</v>
      </c>
      <c r="C168" s="4">
        <v>49796</v>
      </c>
      <c r="D168" s="13"/>
      <c r="E168" s="31"/>
    </row>
    <row r="169" spans="1:5" ht="94.5" x14ac:dyDescent="0.25">
      <c r="A169" s="3" t="s">
        <v>190</v>
      </c>
      <c r="B169" s="3" t="s">
        <v>492</v>
      </c>
      <c r="C169" s="13">
        <v>49796</v>
      </c>
      <c r="D169" s="13"/>
      <c r="E169" s="31"/>
    </row>
    <row r="170" spans="1:5" ht="78.75" x14ac:dyDescent="0.25">
      <c r="A170" s="26" t="s">
        <v>384</v>
      </c>
      <c r="B170" s="3" t="s">
        <v>385</v>
      </c>
      <c r="C170" s="13">
        <v>880.4</v>
      </c>
      <c r="D170" s="13"/>
      <c r="E170" s="31"/>
    </row>
    <row r="171" spans="1:5" ht="252" x14ac:dyDescent="0.25">
      <c r="A171" s="3" t="s">
        <v>210</v>
      </c>
      <c r="B171" s="3" t="s">
        <v>331</v>
      </c>
      <c r="C171" s="4">
        <f>C172</f>
        <v>4218.2</v>
      </c>
      <c r="D171" s="4">
        <f>D172</f>
        <v>1641.075</v>
      </c>
      <c r="E171" s="31">
        <f t="shared" si="2"/>
        <v>38.904627566260494</v>
      </c>
    </row>
    <row r="172" spans="1:5" ht="267.75" x14ac:dyDescent="0.25">
      <c r="A172" s="3" t="s">
        <v>192</v>
      </c>
      <c r="B172" s="3" t="s">
        <v>332</v>
      </c>
      <c r="C172" s="13">
        <v>4218.2</v>
      </c>
      <c r="D172" s="13">
        <v>1641.075</v>
      </c>
      <c r="E172" s="31">
        <f t="shared" si="2"/>
        <v>38.904627566260494</v>
      </c>
    </row>
    <row r="173" spans="1:5" ht="47.25" x14ac:dyDescent="0.25">
      <c r="A173" s="3" t="s">
        <v>333</v>
      </c>
      <c r="B173" s="3" t="s">
        <v>335</v>
      </c>
      <c r="C173" s="13">
        <v>100000</v>
      </c>
      <c r="D173" s="13"/>
      <c r="E173" s="31"/>
    </row>
    <row r="174" spans="1:5" ht="47.25" x14ac:dyDescent="0.25">
      <c r="A174" s="3" t="s">
        <v>334</v>
      </c>
      <c r="B174" s="3" t="s">
        <v>336</v>
      </c>
      <c r="C174" s="13">
        <v>100000</v>
      </c>
      <c r="D174" s="13"/>
      <c r="E174" s="31"/>
    </row>
    <row r="175" spans="1:5" ht="78.75" x14ac:dyDescent="0.25">
      <c r="A175" s="3" t="s">
        <v>212</v>
      </c>
      <c r="B175" s="3" t="s">
        <v>211</v>
      </c>
      <c r="C175" s="4">
        <v>680000</v>
      </c>
      <c r="D175" s="13"/>
      <c r="E175" s="31"/>
    </row>
    <row r="176" spans="1:5" ht="78.75" x14ac:dyDescent="0.25">
      <c r="A176" s="3" t="s">
        <v>193</v>
      </c>
      <c r="B176" s="3" t="s">
        <v>213</v>
      </c>
      <c r="C176" s="13">
        <v>680000</v>
      </c>
      <c r="D176" s="13"/>
      <c r="E176" s="31"/>
    </row>
    <row r="177" spans="1:5" ht="78.75" x14ac:dyDescent="0.25">
      <c r="A177" s="3" t="s">
        <v>337</v>
      </c>
      <c r="B177" s="3" t="s">
        <v>339</v>
      </c>
      <c r="C177" s="13">
        <v>120000</v>
      </c>
      <c r="D177" s="13"/>
      <c r="E177" s="31"/>
    </row>
    <row r="178" spans="1:5" ht="96.75" customHeight="1" x14ac:dyDescent="0.25">
      <c r="A178" s="3" t="s">
        <v>338</v>
      </c>
      <c r="B178" s="3" t="s">
        <v>340</v>
      </c>
      <c r="C178" s="13">
        <v>120000</v>
      </c>
      <c r="D178" s="13"/>
      <c r="E178" s="31"/>
    </row>
    <row r="179" spans="1:5" ht="63" x14ac:dyDescent="0.25">
      <c r="A179" s="3" t="s">
        <v>159</v>
      </c>
      <c r="B179" s="3" t="s">
        <v>63</v>
      </c>
      <c r="C179" s="4">
        <f>C180</f>
        <v>88671.6</v>
      </c>
      <c r="D179" s="4">
        <f>D180</f>
        <v>37375.357000000004</v>
      </c>
      <c r="E179" s="31">
        <f t="shared" si="2"/>
        <v>42.150313065288096</v>
      </c>
    </row>
    <row r="180" spans="1:5" ht="78.75" x14ac:dyDescent="0.25">
      <c r="A180" s="3" t="s">
        <v>160</v>
      </c>
      <c r="B180" s="3" t="s">
        <v>62</v>
      </c>
      <c r="C180" s="13">
        <v>88671.6</v>
      </c>
      <c r="D180" s="13">
        <v>37375.357000000004</v>
      </c>
      <c r="E180" s="31">
        <f t="shared" si="2"/>
        <v>42.150313065288096</v>
      </c>
    </row>
    <row r="181" spans="1:5" ht="47.25" x14ac:dyDescent="0.25">
      <c r="A181" s="3" t="s">
        <v>253</v>
      </c>
      <c r="B181" s="3" t="s">
        <v>309</v>
      </c>
      <c r="C181" s="4">
        <f>C182</f>
        <v>15000</v>
      </c>
      <c r="D181" s="4">
        <f>D182</f>
        <v>2753.1390000000001</v>
      </c>
      <c r="E181" s="31">
        <f t="shared" si="2"/>
        <v>18.35426</v>
      </c>
    </row>
    <row r="182" spans="1:5" ht="47.25" x14ac:dyDescent="0.25">
      <c r="A182" s="3" t="s">
        <v>252</v>
      </c>
      <c r="B182" s="3" t="s">
        <v>308</v>
      </c>
      <c r="C182" s="13">
        <v>15000</v>
      </c>
      <c r="D182" s="13">
        <v>2753.1390000000001</v>
      </c>
      <c r="E182" s="31">
        <f t="shared" si="2"/>
        <v>18.35426</v>
      </c>
    </row>
    <row r="183" spans="1:5" ht="94.5" x14ac:dyDescent="0.25">
      <c r="A183" s="3" t="s">
        <v>194</v>
      </c>
      <c r="B183" s="3" t="s">
        <v>221</v>
      </c>
      <c r="C183" s="4">
        <f>C184</f>
        <v>478.8</v>
      </c>
      <c r="D183" s="4">
        <f>D184</f>
        <v>463.05099999999999</v>
      </c>
      <c r="E183" s="31">
        <f t="shared" si="2"/>
        <v>96.71073517126149</v>
      </c>
    </row>
    <row r="184" spans="1:5" ht="94.5" x14ac:dyDescent="0.25">
      <c r="A184" s="3" t="s">
        <v>165</v>
      </c>
      <c r="B184" s="3" t="s">
        <v>222</v>
      </c>
      <c r="C184" s="13">
        <v>478.8</v>
      </c>
      <c r="D184" s="13">
        <v>463.05099999999999</v>
      </c>
      <c r="E184" s="31">
        <f t="shared" si="2"/>
        <v>96.71073517126149</v>
      </c>
    </row>
    <row r="185" spans="1:5" ht="47.25" x14ac:dyDescent="0.25">
      <c r="A185" s="1" t="s">
        <v>224</v>
      </c>
      <c r="B185" s="1" t="s">
        <v>225</v>
      </c>
      <c r="C185" s="2">
        <f>C186</f>
        <v>418187.2</v>
      </c>
      <c r="D185" s="2">
        <f>D186</f>
        <v>194410.70600000001</v>
      </c>
      <c r="E185" s="32">
        <f t="shared" si="2"/>
        <v>46.48891836000719</v>
      </c>
    </row>
    <row r="186" spans="1:5" ht="47.25" x14ac:dyDescent="0.25">
      <c r="A186" s="3" t="s">
        <v>228</v>
      </c>
      <c r="B186" s="3" t="s">
        <v>226</v>
      </c>
      <c r="C186" s="4">
        <f>C187</f>
        <v>418187.2</v>
      </c>
      <c r="D186" s="4">
        <f>D187</f>
        <v>194410.70600000001</v>
      </c>
      <c r="E186" s="31">
        <f t="shared" si="2"/>
        <v>46.48891836000719</v>
      </c>
    </row>
    <row r="187" spans="1:5" ht="141.75" x14ac:dyDescent="0.25">
      <c r="A187" s="3" t="s">
        <v>227</v>
      </c>
      <c r="B187" s="3" t="s">
        <v>229</v>
      </c>
      <c r="C187" s="13">
        <v>418187.2</v>
      </c>
      <c r="D187" s="20">
        <v>194410.70600000001</v>
      </c>
      <c r="E187" s="31">
        <f t="shared" si="2"/>
        <v>46.48891836000719</v>
      </c>
    </row>
    <row r="188" spans="1:5" s="15" customFormat="1" x14ac:dyDescent="0.25">
      <c r="A188" s="1" t="s">
        <v>343</v>
      </c>
      <c r="B188" s="1" t="s">
        <v>19</v>
      </c>
      <c r="C188" s="12">
        <f>C189</f>
        <v>4236.3999999999996</v>
      </c>
      <c r="D188" s="12">
        <f>D189</f>
        <v>326.21699999999998</v>
      </c>
      <c r="E188" s="32">
        <f t="shared" si="2"/>
        <v>7.7003351902558776</v>
      </c>
    </row>
    <row r="189" spans="1:5" ht="31.5" x14ac:dyDescent="0.25">
      <c r="A189" s="3" t="s">
        <v>161</v>
      </c>
      <c r="B189" s="3" t="s">
        <v>20</v>
      </c>
      <c r="C189" s="4">
        <f>C190</f>
        <v>4236.3999999999996</v>
      </c>
      <c r="D189" s="4">
        <f>D190</f>
        <v>326.21699999999998</v>
      </c>
      <c r="E189" s="31">
        <f t="shared" si="2"/>
        <v>7.7003351902558776</v>
      </c>
    </row>
    <row r="190" spans="1:5" ht="31.5" x14ac:dyDescent="0.25">
      <c r="A190" s="3" t="s">
        <v>162</v>
      </c>
      <c r="B190" s="3" t="s">
        <v>20</v>
      </c>
      <c r="C190" s="4">
        <f>C191+C192</f>
        <v>4236.3999999999996</v>
      </c>
      <c r="D190" s="4">
        <f>D191+D192</f>
        <v>326.21699999999998</v>
      </c>
      <c r="E190" s="31">
        <f t="shared" si="2"/>
        <v>7.7003351902558776</v>
      </c>
    </row>
    <row r="191" spans="1:5" ht="31.5" x14ac:dyDescent="0.25">
      <c r="A191" s="3" t="s">
        <v>163</v>
      </c>
      <c r="B191" s="3" t="s">
        <v>21</v>
      </c>
      <c r="C191" s="13">
        <v>2560</v>
      </c>
      <c r="D191" s="20"/>
      <c r="E191" s="31"/>
    </row>
    <row r="192" spans="1:5" ht="31.5" x14ac:dyDescent="0.25">
      <c r="A192" s="3" t="s">
        <v>164</v>
      </c>
      <c r="B192" s="3" t="s">
        <v>21</v>
      </c>
      <c r="C192" s="13">
        <v>1676.4</v>
      </c>
      <c r="D192" s="13">
        <v>326.21699999999998</v>
      </c>
      <c r="E192" s="31">
        <f t="shared" si="2"/>
        <v>19.459377236936291</v>
      </c>
    </row>
    <row r="193" spans="1:5" ht="94.5" x14ac:dyDescent="0.25">
      <c r="A193" s="1" t="s">
        <v>344</v>
      </c>
      <c r="B193" s="1" t="s">
        <v>495</v>
      </c>
      <c r="C193" s="16">
        <f>C194</f>
        <v>279.13</v>
      </c>
      <c r="D193" s="16">
        <v>5.9</v>
      </c>
      <c r="E193" s="32">
        <f t="shared" si="2"/>
        <v>2.1137104574929246</v>
      </c>
    </row>
    <row r="194" spans="1:5" ht="110.25" x14ac:dyDescent="0.25">
      <c r="A194" s="3" t="s">
        <v>342</v>
      </c>
      <c r="B194" s="3" t="s">
        <v>345</v>
      </c>
      <c r="C194" s="20">
        <f>C195</f>
        <v>279.13</v>
      </c>
      <c r="D194" s="20">
        <f>D195</f>
        <v>333257.65572999994</v>
      </c>
      <c r="E194" s="31">
        <f t="shared" si="2"/>
        <v>119391.55795865724</v>
      </c>
    </row>
    <row r="195" spans="1:5" ht="96.75" customHeight="1" x14ac:dyDescent="0.25">
      <c r="A195" s="3" t="s">
        <v>346</v>
      </c>
      <c r="B195" s="3" t="s">
        <v>482</v>
      </c>
      <c r="C195" s="20">
        <f>C196+C215+C216+C217+C218+C219+C220+C221+C222+C223+C233</f>
        <v>279.13</v>
      </c>
      <c r="D195" s="20">
        <f>D196+D215+D216+D217+D218+D219+D220+D221+D222+D223+D233</f>
        <v>333257.65572999994</v>
      </c>
      <c r="E195" s="31">
        <f t="shared" si="2"/>
        <v>119391.55795865724</v>
      </c>
    </row>
    <row r="196" spans="1:5" ht="47.25" x14ac:dyDescent="0.25">
      <c r="A196" s="3" t="s">
        <v>374</v>
      </c>
      <c r="B196" s="3" t="s">
        <v>375</v>
      </c>
      <c r="C196" s="20">
        <f>C197+C204+C207</f>
        <v>0.23</v>
      </c>
      <c r="D196" s="20">
        <f>D197+D204+D207</f>
        <v>8133.5404800000006</v>
      </c>
      <c r="E196" s="31">
        <f t="shared" si="2"/>
        <v>3536321.947826087</v>
      </c>
    </row>
    <row r="197" spans="1:5" ht="47.25" x14ac:dyDescent="0.25">
      <c r="A197" s="3" t="s">
        <v>396</v>
      </c>
      <c r="B197" s="3" t="s">
        <v>397</v>
      </c>
      <c r="C197" s="20"/>
      <c r="D197" s="13">
        <f>SUM(D198:D203)</f>
        <v>5548.585</v>
      </c>
      <c r="E197" s="31"/>
    </row>
    <row r="198" spans="1:5" ht="47.25" x14ac:dyDescent="0.25">
      <c r="A198" s="3" t="s">
        <v>398</v>
      </c>
      <c r="B198" s="3" t="s">
        <v>397</v>
      </c>
      <c r="C198" s="20"/>
      <c r="D198" s="13">
        <v>75.299000000000007</v>
      </c>
      <c r="E198" s="31"/>
    </row>
    <row r="199" spans="1:5" ht="47.25" x14ac:dyDescent="0.25">
      <c r="A199" s="3" t="s">
        <v>399</v>
      </c>
      <c r="B199" s="3" t="s">
        <v>397</v>
      </c>
      <c r="C199" s="20"/>
      <c r="D199" s="13">
        <v>2692.6149999999998</v>
      </c>
      <c r="E199" s="31"/>
    </row>
    <row r="200" spans="1:5" ht="47.25" x14ac:dyDescent="0.25">
      <c r="A200" s="3" t="s">
        <v>400</v>
      </c>
      <c r="B200" s="3" t="s">
        <v>397</v>
      </c>
      <c r="C200" s="20"/>
      <c r="D200" s="13">
        <v>27.981000000000002</v>
      </c>
      <c r="E200" s="31"/>
    </row>
    <row r="201" spans="1:5" ht="47.25" x14ac:dyDescent="0.25">
      <c r="A201" s="3" t="s">
        <v>401</v>
      </c>
      <c r="B201" s="3" t="s">
        <v>397</v>
      </c>
      <c r="C201" s="20"/>
      <c r="D201" s="13">
        <v>2059.1950000000002</v>
      </c>
      <c r="E201" s="31"/>
    </row>
    <row r="202" spans="1:5" ht="47.25" x14ac:dyDescent="0.25">
      <c r="A202" s="3" t="s">
        <v>402</v>
      </c>
      <c r="B202" s="3" t="s">
        <v>397</v>
      </c>
      <c r="C202" s="20"/>
      <c r="D202" s="13">
        <v>2.2269999999999999</v>
      </c>
      <c r="E202" s="31"/>
    </row>
    <row r="203" spans="1:5" ht="47.25" x14ac:dyDescent="0.25">
      <c r="A203" s="3" t="s">
        <v>403</v>
      </c>
      <c r="B203" s="3" t="s">
        <v>397</v>
      </c>
      <c r="C203" s="20"/>
      <c r="D203" s="13">
        <v>691.26800000000003</v>
      </c>
      <c r="E203" s="31"/>
    </row>
    <row r="204" spans="1:5" ht="47.25" x14ac:dyDescent="0.25">
      <c r="A204" s="3" t="s">
        <v>404</v>
      </c>
      <c r="B204" s="3" t="s">
        <v>405</v>
      </c>
      <c r="C204" s="20"/>
      <c r="D204" s="13">
        <f>SUM(D205:D206)</f>
        <v>1883.2459999999999</v>
      </c>
      <c r="E204" s="31"/>
    </row>
    <row r="205" spans="1:5" ht="47.25" x14ac:dyDescent="0.25">
      <c r="A205" s="3" t="s">
        <v>406</v>
      </c>
      <c r="B205" s="3" t="s">
        <v>405</v>
      </c>
      <c r="C205" s="20"/>
      <c r="D205" s="13">
        <v>1832.473</v>
      </c>
      <c r="E205" s="31"/>
    </row>
    <row r="206" spans="1:5" ht="47.25" x14ac:dyDescent="0.25">
      <c r="A206" s="3" t="s">
        <v>407</v>
      </c>
      <c r="B206" s="3" t="s">
        <v>405</v>
      </c>
      <c r="C206" s="20"/>
      <c r="D206" s="13">
        <v>50.773000000000003</v>
      </c>
      <c r="E206" s="31"/>
    </row>
    <row r="207" spans="1:5" ht="47.25" x14ac:dyDescent="0.25">
      <c r="A207" s="3" t="s">
        <v>408</v>
      </c>
      <c r="B207" s="3" t="s">
        <v>409</v>
      </c>
      <c r="C207" s="20">
        <f>SUM(C208:C214)</f>
        <v>0.23</v>
      </c>
      <c r="D207" s="20">
        <f>SUM(D208:D214)</f>
        <v>701.7094800000001</v>
      </c>
      <c r="E207" s="31">
        <f t="shared" si="2"/>
        <v>305091.0782608696</v>
      </c>
    </row>
    <row r="208" spans="1:5" ht="47.25" x14ac:dyDescent="0.25">
      <c r="A208" s="3" t="s">
        <v>410</v>
      </c>
      <c r="B208" s="3" t="s">
        <v>409</v>
      </c>
      <c r="C208" s="20"/>
      <c r="D208" s="13">
        <v>355.79399999999998</v>
      </c>
      <c r="E208" s="31"/>
    </row>
    <row r="209" spans="1:5" ht="47.25" x14ac:dyDescent="0.25">
      <c r="A209" s="3" t="s">
        <v>411</v>
      </c>
      <c r="B209" s="3" t="s">
        <v>409</v>
      </c>
      <c r="C209" s="20"/>
      <c r="D209" s="13">
        <v>218.35</v>
      </c>
      <c r="E209" s="31"/>
    </row>
    <row r="210" spans="1:5" ht="47.25" x14ac:dyDescent="0.25">
      <c r="A210" s="3" t="s">
        <v>415</v>
      </c>
      <c r="B210" s="3" t="s">
        <v>409</v>
      </c>
      <c r="C210" s="20"/>
      <c r="D210" s="38">
        <f>0.48/1000</f>
        <v>4.7999999999999996E-4</v>
      </c>
      <c r="E210" s="31"/>
    </row>
    <row r="211" spans="1:5" ht="47.25" x14ac:dyDescent="0.25">
      <c r="A211" s="3" t="s">
        <v>412</v>
      </c>
      <c r="B211" s="3" t="s">
        <v>409</v>
      </c>
      <c r="C211" s="20"/>
      <c r="D211" s="13">
        <v>120.554</v>
      </c>
      <c r="E211" s="31"/>
    </row>
    <row r="212" spans="1:5" ht="47.25" x14ac:dyDescent="0.25">
      <c r="A212" s="3" t="s">
        <v>413</v>
      </c>
      <c r="B212" s="3" t="s">
        <v>409</v>
      </c>
      <c r="C212" s="20"/>
      <c r="D212" s="13">
        <v>0.86399999999999999</v>
      </c>
      <c r="E212" s="31"/>
    </row>
    <row r="213" spans="1:5" ht="47.25" x14ac:dyDescent="0.25">
      <c r="A213" s="3" t="s">
        <v>376</v>
      </c>
      <c r="B213" s="3" t="s">
        <v>409</v>
      </c>
      <c r="C213" s="20">
        <v>0.23</v>
      </c>
      <c r="D213" s="20">
        <v>0.24</v>
      </c>
      <c r="E213" s="31">
        <f t="shared" si="2"/>
        <v>104.34782608695652</v>
      </c>
    </row>
    <row r="214" spans="1:5" ht="47.25" x14ac:dyDescent="0.25">
      <c r="A214" s="3" t="s">
        <v>414</v>
      </c>
      <c r="B214" s="3" t="s">
        <v>409</v>
      </c>
      <c r="C214" s="13"/>
      <c r="D214" s="13">
        <v>5.907</v>
      </c>
      <c r="E214" s="31"/>
    </row>
    <row r="215" spans="1:5" ht="94.5" x14ac:dyDescent="0.25">
      <c r="A215" s="3" t="s">
        <v>416</v>
      </c>
      <c r="B215" s="3" t="s">
        <v>417</v>
      </c>
      <c r="C215" s="13"/>
      <c r="D215" s="13">
        <v>7.35</v>
      </c>
      <c r="E215" s="31"/>
    </row>
    <row r="216" spans="1:5" ht="78.75" x14ac:dyDescent="0.25">
      <c r="A216" s="3" t="s">
        <v>418</v>
      </c>
      <c r="B216" s="3" t="s">
        <v>419</v>
      </c>
      <c r="C216" s="13"/>
      <c r="D216" s="13">
        <v>52.942999999999998</v>
      </c>
      <c r="E216" s="31"/>
    </row>
    <row r="217" spans="1:5" ht="94.5" x14ac:dyDescent="0.25">
      <c r="A217" s="3" t="s">
        <v>430</v>
      </c>
      <c r="B217" s="3" t="s">
        <v>431</v>
      </c>
      <c r="C217" s="13"/>
      <c r="D217" s="37">
        <f>0.5/1000</f>
        <v>5.0000000000000001E-4</v>
      </c>
      <c r="E217" s="31"/>
    </row>
    <row r="218" spans="1:5" ht="63" x14ac:dyDescent="0.25">
      <c r="A218" s="3" t="s">
        <v>370</v>
      </c>
      <c r="B218" s="3" t="s">
        <v>371</v>
      </c>
      <c r="C218" s="13">
        <v>173.6</v>
      </c>
      <c r="D218" s="13">
        <v>222.84399999999999</v>
      </c>
      <c r="E218" s="31">
        <f>D218/C218*100</f>
        <v>128.36635944700461</v>
      </c>
    </row>
    <row r="219" spans="1:5" ht="94.5" x14ac:dyDescent="0.25">
      <c r="A219" s="3" t="s">
        <v>433</v>
      </c>
      <c r="B219" s="3" t="s">
        <v>432</v>
      </c>
      <c r="C219" s="13"/>
      <c r="D219" s="13">
        <v>106.259</v>
      </c>
      <c r="E219" s="31"/>
    </row>
    <row r="220" spans="1:5" ht="78.75" x14ac:dyDescent="0.25">
      <c r="A220" s="3" t="s">
        <v>434</v>
      </c>
      <c r="B220" s="3" t="s">
        <v>489</v>
      </c>
      <c r="C220" s="13"/>
      <c r="D220" s="37">
        <f>1.75/1000</f>
        <v>1.75E-3</v>
      </c>
      <c r="E220" s="31"/>
    </row>
    <row r="221" spans="1:5" ht="94.5" x14ac:dyDescent="0.25">
      <c r="A221" s="3" t="s">
        <v>379</v>
      </c>
      <c r="B221" s="3" t="s">
        <v>382</v>
      </c>
      <c r="C221" s="13">
        <v>105.3</v>
      </c>
      <c r="D221" s="13">
        <v>105.262</v>
      </c>
      <c r="E221" s="31">
        <f>D221/C221*100</f>
        <v>99.963912630579301</v>
      </c>
    </row>
    <row r="222" spans="1:5" ht="126" x14ac:dyDescent="0.25">
      <c r="A222" s="3" t="s">
        <v>435</v>
      </c>
      <c r="B222" s="3" t="s">
        <v>496</v>
      </c>
      <c r="C222" s="13"/>
      <c r="D222" s="13">
        <v>5.8650000000000002</v>
      </c>
      <c r="E222" s="31"/>
    </row>
    <row r="223" spans="1:5" ht="78.75" x14ac:dyDescent="0.25">
      <c r="A223" s="3" t="s">
        <v>420</v>
      </c>
      <c r="B223" s="3" t="s">
        <v>421</v>
      </c>
      <c r="C223" s="13"/>
      <c r="D223" s="13">
        <f>SUM(D224:D232)</f>
        <v>323406.03999999998</v>
      </c>
      <c r="E223" s="31"/>
    </row>
    <row r="224" spans="1:5" ht="78.75" x14ac:dyDescent="0.25">
      <c r="A224" s="3" t="s">
        <v>422</v>
      </c>
      <c r="B224" s="3" t="s">
        <v>421</v>
      </c>
      <c r="C224" s="13"/>
      <c r="D224" s="13">
        <v>71.498000000000005</v>
      </c>
      <c r="E224" s="31"/>
    </row>
    <row r="225" spans="1:5" ht="78.75" x14ac:dyDescent="0.25">
      <c r="A225" s="3" t="s">
        <v>423</v>
      </c>
      <c r="B225" s="3" t="s">
        <v>421</v>
      </c>
      <c r="C225" s="13"/>
      <c r="D225" s="13">
        <v>1376.675</v>
      </c>
      <c r="E225" s="31"/>
    </row>
    <row r="226" spans="1:5" ht="78.75" x14ac:dyDescent="0.25">
      <c r="A226" s="3" t="s">
        <v>436</v>
      </c>
      <c r="B226" s="3" t="s">
        <v>421</v>
      </c>
      <c r="C226" s="13"/>
      <c r="D226" s="20">
        <f>27/1000</f>
        <v>2.7E-2</v>
      </c>
      <c r="E226" s="31"/>
    </row>
    <row r="227" spans="1:5" ht="78.75" x14ac:dyDescent="0.25">
      <c r="A227" s="3" t="s">
        <v>437</v>
      </c>
      <c r="B227" s="3" t="s">
        <v>421</v>
      </c>
      <c r="C227" s="13"/>
      <c r="D227" s="13">
        <v>303831.85800000001</v>
      </c>
      <c r="E227" s="31"/>
    </row>
    <row r="228" spans="1:5" ht="78.75" x14ac:dyDescent="0.25">
      <c r="A228" s="3" t="s">
        <v>424</v>
      </c>
      <c r="B228" s="3" t="s">
        <v>421</v>
      </c>
      <c r="C228" s="13"/>
      <c r="D228" s="13">
        <v>12883.07</v>
      </c>
      <c r="E228" s="31"/>
    </row>
    <row r="229" spans="1:5" ht="78.75" x14ac:dyDescent="0.25">
      <c r="A229" s="3" t="s">
        <v>438</v>
      </c>
      <c r="B229" s="3" t="s">
        <v>421</v>
      </c>
      <c r="C229" s="13"/>
      <c r="D229" s="13">
        <v>37.223999999999997</v>
      </c>
      <c r="E229" s="31"/>
    </row>
    <row r="230" spans="1:5" ht="78.75" x14ac:dyDescent="0.25">
      <c r="A230" s="3" t="s">
        <v>425</v>
      </c>
      <c r="B230" s="3" t="s">
        <v>421</v>
      </c>
      <c r="C230" s="13"/>
      <c r="D230" s="13">
        <v>5061.8119999999999</v>
      </c>
      <c r="E230" s="31"/>
    </row>
    <row r="231" spans="1:5" ht="78.75" x14ac:dyDescent="0.25">
      <c r="A231" s="3" t="s">
        <v>426</v>
      </c>
      <c r="B231" s="3" t="s">
        <v>421</v>
      </c>
      <c r="C231" s="13"/>
      <c r="D231" s="13">
        <v>142.376</v>
      </c>
      <c r="E231" s="31"/>
    </row>
    <row r="232" spans="1:5" ht="78.75" x14ac:dyDescent="0.25">
      <c r="A232" s="3" t="s">
        <v>427</v>
      </c>
      <c r="B232" s="3" t="s">
        <v>421</v>
      </c>
      <c r="C232" s="13"/>
      <c r="D232" s="20">
        <v>1.5</v>
      </c>
      <c r="E232" s="31"/>
    </row>
    <row r="233" spans="1:5" ht="78.75" x14ac:dyDescent="0.25">
      <c r="A233" s="3" t="s">
        <v>428</v>
      </c>
      <c r="B233" s="3" t="s">
        <v>429</v>
      </c>
      <c r="C233" s="13"/>
      <c r="D233" s="13">
        <v>1217.55</v>
      </c>
      <c r="E233" s="31"/>
    </row>
    <row r="234" spans="1:5" ht="63" x14ac:dyDescent="0.25">
      <c r="A234" s="1" t="s">
        <v>348</v>
      </c>
      <c r="B234" s="1" t="s">
        <v>347</v>
      </c>
      <c r="C234" s="16">
        <f>C235</f>
        <v>-1152.42</v>
      </c>
      <c r="D234" s="16">
        <f>D235</f>
        <v>-2230.3730400000004</v>
      </c>
      <c r="E234" s="32">
        <f t="shared" si="2"/>
        <v>193.53821002759412</v>
      </c>
    </row>
    <row r="235" spans="1:5" ht="63" x14ac:dyDescent="0.25">
      <c r="A235" s="3" t="s">
        <v>350</v>
      </c>
      <c r="B235" s="3" t="s">
        <v>349</v>
      </c>
      <c r="C235" s="20">
        <f>SUM(C236:C265)</f>
        <v>-1152.42</v>
      </c>
      <c r="D235" s="20">
        <f>SUM(D236:D265)</f>
        <v>-2230.3730400000004</v>
      </c>
      <c r="E235" s="31">
        <f t="shared" si="2"/>
        <v>193.53821002759412</v>
      </c>
    </row>
    <row r="236" spans="1:5" ht="78.75" x14ac:dyDescent="0.25">
      <c r="A236" s="3" t="s">
        <v>464</v>
      </c>
      <c r="B236" s="3" t="s">
        <v>491</v>
      </c>
      <c r="C236" s="20"/>
      <c r="D236" s="13">
        <v>-7.35</v>
      </c>
      <c r="E236" s="31"/>
    </row>
    <row r="237" spans="1:5" ht="63" x14ac:dyDescent="0.25">
      <c r="A237" s="3" t="s">
        <v>462</v>
      </c>
      <c r="B237" s="3" t="s">
        <v>463</v>
      </c>
      <c r="C237" s="20"/>
      <c r="D237" s="13">
        <v>-52.942999999999998</v>
      </c>
      <c r="E237" s="31"/>
    </row>
    <row r="238" spans="1:5" ht="78.75" x14ac:dyDescent="0.25">
      <c r="A238" s="3" t="s">
        <v>352</v>
      </c>
      <c r="B238" s="3" t="s">
        <v>351</v>
      </c>
      <c r="C238" s="13">
        <v>-7.5</v>
      </c>
      <c r="D238" s="13">
        <v>-7.4980000000000002</v>
      </c>
      <c r="E238" s="31">
        <f t="shared" si="2"/>
        <v>99.973333333333329</v>
      </c>
    </row>
    <row r="239" spans="1:5" ht="78.75" x14ac:dyDescent="0.25">
      <c r="A239" s="3" t="s">
        <v>357</v>
      </c>
      <c r="B239" s="3" t="s">
        <v>358</v>
      </c>
      <c r="C239" s="13">
        <v>-7.1</v>
      </c>
      <c r="D239" s="13">
        <v>-7.11</v>
      </c>
      <c r="E239" s="31">
        <f t="shared" si="2"/>
        <v>100.14084507042253</v>
      </c>
    </row>
    <row r="240" spans="1:5" ht="78.75" x14ac:dyDescent="0.25">
      <c r="A240" s="3" t="s">
        <v>442</v>
      </c>
      <c r="B240" s="3" t="s">
        <v>443</v>
      </c>
      <c r="C240" s="13"/>
      <c r="D240" s="39">
        <f>-0.01/1000</f>
        <v>-1.0000000000000001E-5</v>
      </c>
      <c r="E240" s="31"/>
    </row>
    <row r="241" spans="1:5" ht="63" x14ac:dyDescent="0.25">
      <c r="A241" s="3" t="s">
        <v>471</v>
      </c>
      <c r="B241" s="3" t="s">
        <v>472</v>
      </c>
      <c r="C241" s="13"/>
      <c r="D241" s="39">
        <f>-0.02/1000</f>
        <v>-2.0000000000000002E-5</v>
      </c>
      <c r="E241" s="31"/>
    </row>
    <row r="242" spans="1:5" ht="66.75" customHeight="1" x14ac:dyDescent="0.25">
      <c r="A242" s="3" t="s">
        <v>447</v>
      </c>
      <c r="B242" s="3" t="s">
        <v>448</v>
      </c>
      <c r="C242" s="13"/>
      <c r="D242" s="13">
        <v>-0.122</v>
      </c>
      <c r="E242" s="31"/>
    </row>
    <row r="243" spans="1:5" ht="78.75" x14ac:dyDescent="0.25">
      <c r="A243" s="3" t="s">
        <v>455</v>
      </c>
      <c r="B243" s="3" t="s">
        <v>456</v>
      </c>
      <c r="C243" s="13"/>
      <c r="D243" s="13">
        <v>-4.907</v>
      </c>
      <c r="E243" s="31"/>
    </row>
    <row r="244" spans="1:5" ht="49.5" customHeight="1" x14ac:dyDescent="0.25">
      <c r="A244" s="3" t="s">
        <v>372</v>
      </c>
      <c r="B244" s="3" t="s">
        <v>373</v>
      </c>
      <c r="C244" s="13">
        <v>-173.6</v>
      </c>
      <c r="D244" s="13">
        <v>-173.62100000000001</v>
      </c>
      <c r="E244" s="31">
        <f t="shared" ref="E244:E269" si="3">D244/C244*100</f>
        <v>100.01209677419357</v>
      </c>
    </row>
    <row r="245" spans="1:5" ht="94.5" x14ac:dyDescent="0.25">
      <c r="A245" s="3" t="s">
        <v>459</v>
      </c>
      <c r="B245" s="3" t="s">
        <v>460</v>
      </c>
      <c r="C245" s="13"/>
      <c r="D245" s="39">
        <f>-0.02/1000</f>
        <v>-2.0000000000000002E-5</v>
      </c>
      <c r="E245" s="31"/>
    </row>
    <row r="246" spans="1:5" ht="63" x14ac:dyDescent="0.25">
      <c r="A246" s="3" t="s">
        <v>465</v>
      </c>
      <c r="B246" s="3" t="s">
        <v>466</v>
      </c>
      <c r="C246" s="13"/>
      <c r="D246" s="39">
        <f>-0.02/1000</f>
        <v>-2.0000000000000002E-5</v>
      </c>
      <c r="E246" s="31"/>
    </row>
    <row r="247" spans="1:5" ht="63" x14ac:dyDescent="0.25">
      <c r="A247" s="3" t="s">
        <v>449</v>
      </c>
      <c r="B247" s="3" t="s">
        <v>450</v>
      </c>
      <c r="C247" s="13"/>
      <c r="D247" s="37">
        <f>-3.42/1000</f>
        <v>-3.4199999999999999E-3</v>
      </c>
      <c r="E247" s="31"/>
    </row>
    <row r="248" spans="1:5" ht="78.75" x14ac:dyDescent="0.25">
      <c r="A248" s="3" t="s">
        <v>445</v>
      </c>
      <c r="B248" s="3" t="s">
        <v>446</v>
      </c>
      <c r="C248" s="13"/>
      <c r="D248" s="13">
        <v>-100.947</v>
      </c>
      <c r="E248" s="31"/>
    </row>
    <row r="249" spans="1:5" ht="63" x14ac:dyDescent="0.25">
      <c r="A249" s="3" t="s">
        <v>467</v>
      </c>
      <c r="B249" s="3" t="s">
        <v>468</v>
      </c>
      <c r="C249" s="13"/>
      <c r="D249" s="13">
        <v>-56.152000000000001</v>
      </c>
      <c r="E249" s="31"/>
    </row>
    <row r="250" spans="1:5" ht="63" x14ac:dyDescent="0.25">
      <c r="A250" s="3" t="s">
        <v>461</v>
      </c>
      <c r="B250" s="3" t="s">
        <v>493</v>
      </c>
      <c r="C250" s="13"/>
      <c r="D250" s="37">
        <f>-1.75/1000</f>
        <v>-1.75E-3</v>
      </c>
      <c r="E250" s="31"/>
    </row>
    <row r="251" spans="1:5" ht="78.75" x14ac:dyDescent="0.25">
      <c r="A251" s="3" t="s">
        <v>380</v>
      </c>
      <c r="B251" s="3" t="s">
        <v>381</v>
      </c>
      <c r="C251" s="13">
        <v>-105.3</v>
      </c>
      <c r="D251" s="13">
        <v>-105.262</v>
      </c>
      <c r="E251" s="31">
        <f t="shared" si="3"/>
        <v>99.963912630579301</v>
      </c>
    </row>
    <row r="252" spans="1:5" ht="54" customHeight="1" x14ac:dyDescent="0.25">
      <c r="A252" s="3" t="s">
        <v>377</v>
      </c>
      <c r="B252" s="3" t="s">
        <v>378</v>
      </c>
      <c r="C252" s="13">
        <v>-48.8</v>
      </c>
      <c r="D252" s="13">
        <v>-48.825000000000003</v>
      </c>
      <c r="E252" s="31">
        <f t="shared" si="3"/>
        <v>100.05122950819674</v>
      </c>
    </row>
    <row r="253" spans="1:5" ht="126" x14ac:dyDescent="0.25">
      <c r="A253" s="3" t="s">
        <v>457</v>
      </c>
      <c r="B253" s="3" t="s">
        <v>497</v>
      </c>
      <c r="C253" s="13"/>
      <c r="D253" s="13">
        <v>-39.68</v>
      </c>
      <c r="E253" s="31"/>
    </row>
    <row r="254" spans="1:5" ht="94.5" x14ac:dyDescent="0.25">
      <c r="A254" s="3" t="s">
        <v>359</v>
      </c>
      <c r="B254" s="3" t="s">
        <v>360</v>
      </c>
      <c r="C254" s="20">
        <v>-226.34</v>
      </c>
      <c r="D254" s="20">
        <v>-226.33600000000001</v>
      </c>
      <c r="E254" s="31">
        <f t="shared" si="3"/>
        <v>99.998232747194493</v>
      </c>
    </row>
    <row r="255" spans="1:5" ht="47.25" x14ac:dyDescent="0.25">
      <c r="A255" s="3" t="s">
        <v>361</v>
      </c>
      <c r="B255" s="3" t="s">
        <v>362</v>
      </c>
      <c r="C255" s="20">
        <v>-74.73</v>
      </c>
      <c r="D255" s="20">
        <v>-211.88800000000001</v>
      </c>
      <c r="E255" s="31">
        <f t="shared" si="3"/>
        <v>283.53807038672556</v>
      </c>
    </row>
    <row r="256" spans="1:5" ht="141.75" x14ac:dyDescent="0.25">
      <c r="A256" s="3" t="s">
        <v>458</v>
      </c>
      <c r="B256" s="3" t="s">
        <v>498</v>
      </c>
      <c r="C256" s="20"/>
      <c r="D256" s="13">
        <v>-9.6</v>
      </c>
      <c r="E256" s="31"/>
    </row>
    <row r="257" spans="1:5" ht="94.5" x14ac:dyDescent="0.25">
      <c r="A257" s="3" t="s">
        <v>473</v>
      </c>
      <c r="B257" s="3" t="s">
        <v>474</v>
      </c>
      <c r="C257" s="20"/>
      <c r="D257" s="13">
        <v>-223.85400000000001</v>
      </c>
      <c r="E257" s="31"/>
    </row>
    <row r="258" spans="1:5" ht="173.25" x14ac:dyDescent="0.25">
      <c r="A258" s="3" t="s">
        <v>363</v>
      </c>
      <c r="B258" s="3" t="s">
        <v>386</v>
      </c>
      <c r="C258" s="13">
        <v>-121.5</v>
      </c>
      <c r="D258" s="13">
        <v>-178.87299999999999</v>
      </c>
      <c r="E258" s="31">
        <f t="shared" si="3"/>
        <v>147.22057613168724</v>
      </c>
    </row>
    <row r="259" spans="1:5" ht="141.75" x14ac:dyDescent="0.25">
      <c r="A259" s="3" t="s">
        <v>451</v>
      </c>
      <c r="B259" s="3" t="s">
        <v>452</v>
      </c>
      <c r="C259" s="13"/>
      <c r="D259" s="13">
        <v>-11.074</v>
      </c>
      <c r="E259" s="31"/>
    </row>
    <row r="260" spans="1:5" ht="78.75" x14ac:dyDescent="0.25">
      <c r="A260" s="3" t="s">
        <v>364</v>
      </c>
      <c r="B260" s="3" t="s">
        <v>365</v>
      </c>
      <c r="C260" s="20">
        <v>-13.35</v>
      </c>
      <c r="D260" s="20">
        <v>-13.343999999999999</v>
      </c>
      <c r="E260" s="31">
        <f t="shared" si="3"/>
        <v>99.955056179775283</v>
      </c>
    </row>
    <row r="261" spans="1:5" ht="31.5" x14ac:dyDescent="0.25">
      <c r="A261" s="3" t="s">
        <v>368</v>
      </c>
      <c r="B261" s="3" t="s">
        <v>369</v>
      </c>
      <c r="C261" s="13">
        <v>-369.7</v>
      </c>
      <c r="D261" s="13">
        <v>-374.98099999999999</v>
      </c>
      <c r="E261" s="31">
        <f t="shared" si="3"/>
        <v>101.42845550446309</v>
      </c>
    </row>
    <row r="262" spans="1:5" ht="126" x14ac:dyDescent="0.25">
      <c r="A262" s="3" t="s">
        <v>444</v>
      </c>
      <c r="B262" s="3" t="s">
        <v>490</v>
      </c>
      <c r="C262" s="13"/>
      <c r="D262" s="13">
        <f>-50.8/1000</f>
        <v>-5.0799999999999998E-2</v>
      </c>
      <c r="E262" s="31"/>
    </row>
    <row r="263" spans="1:5" ht="78.75" x14ac:dyDescent="0.25">
      <c r="A263" s="3" t="s">
        <v>469</v>
      </c>
      <c r="B263" s="3" t="s">
        <v>470</v>
      </c>
      <c r="C263" s="13"/>
      <c r="D263" s="13">
        <v>-277.97800000000001</v>
      </c>
      <c r="E263" s="31"/>
    </row>
    <row r="264" spans="1:5" ht="63" x14ac:dyDescent="0.25">
      <c r="A264" s="3" t="s">
        <v>453</v>
      </c>
      <c r="B264" s="3" t="s">
        <v>454</v>
      </c>
      <c r="C264" s="13"/>
      <c r="D264" s="13">
        <v>-25.119</v>
      </c>
      <c r="E264" s="31"/>
    </row>
    <row r="265" spans="1:5" ht="63" x14ac:dyDescent="0.25">
      <c r="A265" s="3" t="s">
        <v>439</v>
      </c>
      <c r="B265" s="3" t="s">
        <v>367</v>
      </c>
      <c r="C265" s="13">
        <f>SUM(C266:C268)</f>
        <v>-4.5</v>
      </c>
      <c r="D265" s="13">
        <f>SUM(D266:D268)</f>
        <v>-72.852999999999994</v>
      </c>
      <c r="E265" s="31">
        <f t="shared" si="3"/>
        <v>1618.9555555555553</v>
      </c>
    </row>
    <row r="266" spans="1:5" ht="63" x14ac:dyDescent="0.25">
      <c r="A266" s="3" t="s">
        <v>366</v>
      </c>
      <c r="B266" s="3" t="s">
        <v>367</v>
      </c>
      <c r="C266" s="13">
        <v>-4.5</v>
      </c>
      <c r="D266" s="13">
        <v>-28.870999999999999</v>
      </c>
      <c r="E266" s="31">
        <f t="shared" si="3"/>
        <v>641.57777777777778</v>
      </c>
    </row>
    <row r="267" spans="1:5" ht="63" x14ac:dyDescent="0.25">
      <c r="A267" s="3" t="s">
        <v>440</v>
      </c>
      <c r="B267" s="3" t="s">
        <v>367</v>
      </c>
      <c r="C267" s="13"/>
      <c r="D267" s="13">
        <v>-15.676</v>
      </c>
      <c r="E267" s="31"/>
    </row>
    <row r="268" spans="1:5" ht="63" x14ac:dyDescent="0.25">
      <c r="A268" s="3" t="s">
        <v>441</v>
      </c>
      <c r="B268" s="3" t="s">
        <v>367</v>
      </c>
      <c r="C268" s="13"/>
      <c r="D268" s="13">
        <v>-28.306000000000001</v>
      </c>
      <c r="E268" s="31"/>
    </row>
    <row r="269" spans="1:5" x14ac:dyDescent="0.25">
      <c r="A269" s="17"/>
      <c r="B269" s="1" t="s">
        <v>22</v>
      </c>
      <c r="C269" s="5">
        <v>61349242.909999996</v>
      </c>
      <c r="D269" s="16">
        <f>D9+D10</f>
        <v>14172733</v>
      </c>
      <c r="E269" s="32">
        <f t="shared" si="3"/>
        <v>23.101724369755551</v>
      </c>
    </row>
    <row r="270" spans="1:5" ht="50.25" customHeight="1" x14ac:dyDescent="0.2">
      <c r="A270" s="40" t="s">
        <v>23</v>
      </c>
      <c r="B270" s="40"/>
      <c r="C270" s="40"/>
      <c r="D270" s="40"/>
      <c r="E270" s="40"/>
    </row>
    <row r="271" spans="1:5" x14ac:dyDescent="0.25">
      <c r="C271" s="21"/>
    </row>
    <row r="273" spans="2:3" x14ac:dyDescent="0.25">
      <c r="B273" s="6"/>
      <c r="C273" s="6"/>
    </row>
    <row r="274" spans="2:3" x14ac:dyDescent="0.25">
      <c r="B274" s="6"/>
      <c r="C274" s="6"/>
    </row>
    <row r="275" spans="2:3" x14ac:dyDescent="0.25">
      <c r="B275" s="6"/>
      <c r="C275" s="6"/>
    </row>
    <row r="276" spans="2:3" x14ac:dyDescent="0.25">
      <c r="B276" s="6"/>
      <c r="C276" s="6"/>
    </row>
    <row r="277" spans="2:3" x14ac:dyDescent="0.25">
      <c r="B277" s="6"/>
      <c r="C277" s="6"/>
    </row>
    <row r="278" spans="2:3" x14ac:dyDescent="0.25">
      <c r="B278" s="6"/>
      <c r="C278" s="6"/>
    </row>
    <row r="279" spans="2:3" x14ac:dyDescent="0.25">
      <c r="B279" s="6"/>
      <c r="C279" s="6"/>
    </row>
    <row r="280" spans="2:3" x14ac:dyDescent="0.25">
      <c r="B280" s="6"/>
      <c r="C280" s="6"/>
    </row>
    <row r="281" spans="2:3" x14ac:dyDescent="0.25">
      <c r="B281" s="6"/>
      <c r="C281" s="6"/>
    </row>
    <row r="282" spans="2:3" x14ac:dyDescent="0.25">
      <c r="B282" s="6"/>
      <c r="C282" s="6"/>
    </row>
    <row r="283" spans="2:3" x14ac:dyDescent="0.25">
      <c r="B283" s="6"/>
      <c r="C283" s="6"/>
    </row>
    <row r="284" spans="2:3" x14ac:dyDescent="0.25">
      <c r="B284" s="6"/>
      <c r="C284" s="6"/>
    </row>
    <row r="285" spans="2:3" x14ac:dyDescent="0.25">
      <c r="B285" s="6"/>
      <c r="C285" s="6"/>
    </row>
    <row r="286" spans="2:3" x14ac:dyDescent="0.25">
      <c r="B286" s="6"/>
      <c r="C286" s="6"/>
    </row>
    <row r="287" spans="2:3" x14ac:dyDescent="0.25">
      <c r="B287" s="6"/>
      <c r="C287" s="6"/>
    </row>
    <row r="288" spans="2:3" x14ac:dyDescent="0.25">
      <c r="B288" s="6"/>
      <c r="C288" s="6"/>
    </row>
    <row r="289" spans="2:3" x14ac:dyDescent="0.25">
      <c r="B289" s="6"/>
      <c r="C289" s="6"/>
    </row>
    <row r="290" spans="2:3" x14ac:dyDescent="0.25">
      <c r="B290" s="6"/>
      <c r="C290" s="6"/>
    </row>
    <row r="291" spans="2:3" x14ac:dyDescent="0.25">
      <c r="B291" s="6"/>
      <c r="C291" s="6"/>
    </row>
    <row r="292" spans="2:3" x14ac:dyDescent="0.25">
      <c r="B292" s="6"/>
      <c r="C292" s="6"/>
    </row>
    <row r="293" spans="2:3" x14ac:dyDescent="0.25">
      <c r="B293" s="6"/>
      <c r="C293" s="6"/>
    </row>
    <row r="294" spans="2:3" x14ac:dyDescent="0.25">
      <c r="B294" s="6"/>
      <c r="C294" s="6"/>
    </row>
    <row r="295" spans="2:3" x14ac:dyDescent="0.25">
      <c r="B295" s="6"/>
      <c r="C295" s="6"/>
    </row>
    <row r="296" spans="2:3" x14ac:dyDescent="0.25">
      <c r="B296" s="6"/>
      <c r="C296" s="6"/>
    </row>
    <row r="297" spans="2:3" x14ac:dyDescent="0.25">
      <c r="B297" s="6"/>
      <c r="C297" s="6"/>
    </row>
    <row r="298" spans="2:3" x14ac:dyDescent="0.25">
      <c r="B298" s="6"/>
      <c r="C298" s="6"/>
    </row>
    <row r="299" spans="2:3" x14ac:dyDescent="0.25">
      <c r="B299" s="6"/>
      <c r="C299" s="6"/>
    </row>
    <row r="300" spans="2:3" x14ac:dyDescent="0.25">
      <c r="B300" s="6"/>
      <c r="C300" s="6"/>
    </row>
    <row r="301" spans="2:3" x14ac:dyDescent="0.25">
      <c r="B301" s="6"/>
      <c r="C301" s="6"/>
    </row>
    <row r="302" spans="2:3" x14ac:dyDescent="0.25">
      <c r="B302" s="6"/>
      <c r="C302" s="6"/>
    </row>
    <row r="303" spans="2:3" x14ac:dyDescent="0.25">
      <c r="B303" s="6"/>
      <c r="C303" s="6"/>
    </row>
    <row r="304" spans="2:3" x14ac:dyDescent="0.25">
      <c r="B304" s="6"/>
      <c r="C304" s="6"/>
    </row>
    <row r="305" spans="2:3" x14ac:dyDescent="0.25">
      <c r="B305" s="6"/>
      <c r="C305" s="6"/>
    </row>
    <row r="306" spans="2:3" x14ac:dyDescent="0.25">
      <c r="B306" s="6"/>
      <c r="C306" s="6"/>
    </row>
    <row r="307" spans="2:3" x14ac:dyDescent="0.25">
      <c r="B307" s="6"/>
      <c r="C307" s="6"/>
    </row>
    <row r="308" spans="2:3" x14ac:dyDescent="0.25">
      <c r="B308" s="6"/>
      <c r="C308" s="6"/>
    </row>
    <row r="309" spans="2:3" x14ac:dyDescent="0.25">
      <c r="B309" s="6"/>
      <c r="C309" s="6"/>
    </row>
    <row r="310" spans="2:3" x14ac:dyDescent="0.25">
      <c r="B310" s="6"/>
      <c r="C310" s="6"/>
    </row>
    <row r="311" spans="2:3" x14ac:dyDescent="0.25">
      <c r="B311" s="6"/>
      <c r="C311" s="6"/>
    </row>
    <row r="312" spans="2:3" x14ac:dyDescent="0.25">
      <c r="B312" s="6"/>
      <c r="C312" s="6"/>
    </row>
    <row r="313" spans="2:3" x14ac:dyDescent="0.25">
      <c r="B313" s="6"/>
      <c r="C313" s="6"/>
    </row>
    <row r="314" spans="2:3" x14ac:dyDescent="0.25">
      <c r="B314" s="6"/>
      <c r="C314" s="6"/>
    </row>
    <row r="315" spans="2:3" x14ac:dyDescent="0.25">
      <c r="B315" s="6"/>
      <c r="C315" s="6"/>
    </row>
    <row r="316" spans="2:3" x14ac:dyDescent="0.25">
      <c r="B316" s="6"/>
      <c r="C316" s="6"/>
    </row>
    <row r="317" spans="2:3" x14ac:dyDescent="0.25">
      <c r="B317" s="6"/>
      <c r="C317" s="6"/>
    </row>
    <row r="318" spans="2:3" x14ac:dyDescent="0.25">
      <c r="B318" s="6"/>
      <c r="C318" s="6"/>
    </row>
    <row r="319" spans="2:3" x14ac:dyDescent="0.25">
      <c r="B319" s="6"/>
      <c r="C319" s="6"/>
    </row>
    <row r="320" spans="2:3" x14ac:dyDescent="0.25">
      <c r="B320" s="6"/>
      <c r="C320" s="6"/>
    </row>
    <row r="335" spans="2:3" x14ac:dyDescent="0.25">
      <c r="B335" s="6"/>
      <c r="C335" s="6"/>
    </row>
    <row r="337" spans="2:3" x14ac:dyDescent="0.25">
      <c r="B337" s="6"/>
      <c r="C337" s="6"/>
    </row>
    <row r="338" spans="2:3" x14ac:dyDescent="0.25">
      <c r="B338" s="6"/>
      <c r="C338" s="6"/>
    </row>
    <row r="339" spans="2:3" x14ac:dyDescent="0.25">
      <c r="B339" s="6"/>
      <c r="C339" s="6"/>
    </row>
    <row r="340" spans="2:3" x14ac:dyDescent="0.25">
      <c r="B340" s="6"/>
      <c r="C340" s="6"/>
    </row>
    <row r="341" spans="2:3" x14ac:dyDescent="0.25">
      <c r="B341" s="6"/>
      <c r="C341" s="6"/>
    </row>
    <row r="342" spans="2:3" x14ac:dyDescent="0.25">
      <c r="B342" s="6"/>
      <c r="C342" s="6"/>
    </row>
    <row r="343" spans="2:3" x14ac:dyDescent="0.25">
      <c r="B343" s="6"/>
      <c r="C343" s="6"/>
    </row>
    <row r="344" spans="2:3" x14ac:dyDescent="0.25">
      <c r="B344" s="6"/>
      <c r="C344" s="6"/>
    </row>
    <row r="345" spans="2:3" x14ac:dyDescent="0.25">
      <c r="B345" s="6"/>
      <c r="C345" s="6"/>
    </row>
    <row r="346" spans="2:3" x14ac:dyDescent="0.25">
      <c r="B346" s="6"/>
      <c r="C346" s="6"/>
    </row>
    <row r="347" spans="2:3" x14ac:dyDescent="0.25">
      <c r="B347" s="6"/>
      <c r="C347" s="6"/>
    </row>
    <row r="348" spans="2:3" x14ac:dyDescent="0.25">
      <c r="B348" s="6"/>
      <c r="C348" s="6"/>
    </row>
    <row r="349" spans="2:3" x14ac:dyDescent="0.25">
      <c r="B349" s="6"/>
      <c r="C349" s="6"/>
    </row>
    <row r="350" spans="2:3" x14ac:dyDescent="0.25">
      <c r="B350" s="6"/>
      <c r="C350" s="6"/>
    </row>
    <row r="351" spans="2:3" x14ac:dyDescent="0.25">
      <c r="B351" s="6"/>
      <c r="C351" s="6"/>
    </row>
    <row r="352" spans="2:3" x14ac:dyDescent="0.25">
      <c r="B352" s="6"/>
      <c r="C352" s="6"/>
    </row>
    <row r="353" spans="2:3" x14ac:dyDescent="0.25">
      <c r="B353" s="6"/>
      <c r="C353" s="6"/>
    </row>
    <row r="354" spans="2:3" x14ac:dyDescent="0.25">
      <c r="B354" s="6"/>
      <c r="C354" s="6"/>
    </row>
    <row r="355" spans="2:3" x14ac:dyDescent="0.25">
      <c r="B355" s="6"/>
      <c r="C355" s="6"/>
    </row>
    <row r="356" spans="2:3" x14ac:dyDescent="0.25">
      <c r="B356" s="6"/>
      <c r="C356" s="6"/>
    </row>
    <row r="357" spans="2:3" x14ac:dyDescent="0.25">
      <c r="B357" s="6"/>
      <c r="C357" s="6"/>
    </row>
    <row r="358" spans="2:3" x14ac:dyDescent="0.25">
      <c r="B358" s="6"/>
      <c r="C358" s="6"/>
    </row>
    <row r="359" spans="2:3" x14ac:dyDescent="0.25">
      <c r="B359" s="6"/>
      <c r="C359" s="6"/>
    </row>
    <row r="360" spans="2:3" x14ac:dyDescent="0.25">
      <c r="B360" s="6"/>
      <c r="C360" s="6"/>
    </row>
    <row r="361" spans="2:3" x14ac:dyDescent="0.25">
      <c r="B361" s="6"/>
      <c r="C361" s="6"/>
    </row>
    <row r="362" spans="2:3" x14ac:dyDescent="0.25">
      <c r="B362" s="6"/>
      <c r="C362" s="6"/>
    </row>
    <row r="363" spans="2:3" x14ac:dyDescent="0.25">
      <c r="B363" s="6"/>
      <c r="C363" s="6"/>
    </row>
    <row r="364" spans="2:3" x14ac:dyDescent="0.25">
      <c r="B364" s="6"/>
      <c r="C364" s="6"/>
    </row>
    <row r="365" spans="2:3" x14ac:dyDescent="0.25">
      <c r="B365" s="6"/>
      <c r="C365" s="6"/>
    </row>
    <row r="366" spans="2:3" x14ac:dyDescent="0.25">
      <c r="B366" s="6"/>
      <c r="C366" s="6"/>
    </row>
    <row r="367" spans="2:3" x14ac:dyDescent="0.25">
      <c r="B367" s="6"/>
      <c r="C367" s="6"/>
    </row>
    <row r="368" spans="2:3" x14ac:dyDescent="0.25">
      <c r="B368" s="6"/>
      <c r="C368" s="6"/>
    </row>
    <row r="369" spans="2:3" x14ac:dyDescent="0.25">
      <c r="B369" s="6"/>
      <c r="C369" s="6"/>
    </row>
    <row r="370" spans="2:3" x14ac:dyDescent="0.25">
      <c r="B370" s="6"/>
      <c r="C370" s="6"/>
    </row>
    <row r="371" spans="2:3" x14ac:dyDescent="0.25">
      <c r="B371" s="6"/>
      <c r="C371" s="6"/>
    </row>
    <row r="372" spans="2:3" x14ac:dyDescent="0.25">
      <c r="B372" s="6"/>
      <c r="C372" s="6"/>
    </row>
    <row r="373" spans="2:3" x14ac:dyDescent="0.25">
      <c r="B373" s="6"/>
      <c r="C373" s="6"/>
    </row>
    <row r="374" spans="2:3" x14ac:dyDescent="0.25">
      <c r="B374" s="6"/>
      <c r="C374" s="6"/>
    </row>
    <row r="375" spans="2:3" x14ac:dyDescent="0.25">
      <c r="B375" s="6"/>
      <c r="C375" s="6"/>
    </row>
    <row r="376" spans="2:3" x14ac:dyDescent="0.25">
      <c r="B376" s="6"/>
      <c r="C376" s="6"/>
    </row>
    <row r="377" spans="2:3" x14ac:dyDescent="0.25">
      <c r="B377" s="6"/>
      <c r="C377" s="6"/>
    </row>
    <row r="378" spans="2:3" x14ac:dyDescent="0.25">
      <c r="B378" s="6"/>
      <c r="C378" s="6"/>
    </row>
    <row r="379" spans="2:3" x14ac:dyDescent="0.25">
      <c r="B379" s="6"/>
      <c r="C379" s="6"/>
    </row>
    <row r="380" spans="2:3" x14ac:dyDescent="0.25">
      <c r="B380" s="6"/>
      <c r="C380" s="6"/>
    </row>
    <row r="381" spans="2:3" x14ac:dyDescent="0.25">
      <c r="B381" s="6"/>
      <c r="C381" s="6"/>
    </row>
    <row r="382" spans="2:3" x14ac:dyDescent="0.25">
      <c r="B382" s="6"/>
      <c r="C382" s="6"/>
    </row>
    <row r="383" spans="2:3" x14ac:dyDescent="0.25">
      <c r="B383" s="6"/>
      <c r="C383" s="6"/>
    </row>
    <row r="384" spans="2:3" x14ac:dyDescent="0.25">
      <c r="B384" s="6"/>
      <c r="C384" s="6"/>
    </row>
    <row r="385" spans="2:3" x14ac:dyDescent="0.25">
      <c r="B385" s="6"/>
      <c r="C385" s="6"/>
    </row>
    <row r="386" spans="2:3" x14ac:dyDescent="0.25">
      <c r="B386" s="6"/>
      <c r="C386" s="6"/>
    </row>
    <row r="387" spans="2:3" x14ac:dyDescent="0.25">
      <c r="B387" s="6"/>
      <c r="C387" s="6"/>
    </row>
    <row r="388" spans="2:3" x14ac:dyDescent="0.25">
      <c r="B388" s="6"/>
      <c r="C388" s="6"/>
    </row>
    <row r="389" spans="2:3" x14ac:dyDescent="0.25">
      <c r="B389" s="6"/>
      <c r="C389" s="6"/>
    </row>
    <row r="390" spans="2:3" x14ac:dyDescent="0.25">
      <c r="B390" s="6"/>
      <c r="C390" s="6"/>
    </row>
    <row r="391" spans="2:3" x14ac:dyDescent="0.25">
      <c r="B391" s="6"/>
      <c r="C391" s="6"/>
    </row>
    <row r="392" spans="2:3" x14ac:dyDescent="0.25">
      <c r="B392" s="6"/>
      <c r="C392" s="6"/>
    </row>
    <row r="393" spans="2:3" x14ac:dyDescent="0.25">
      <c r="B393" s="6"/>
      <c r="C393" s="6"/>
    </row>
    <row r="394" spans="2:3" x14ac:dyDescent="0.25">
      <c r="B394" s="6"/>
      <c r="C394" s="6"/>
    </row>
    <row r="395" spans="2:3" x14ac:dyDescent="0.25">
      <c r="B395" s="6"/>
      <c r="C395" s="6"/>
    </row>
    <row r="396" spans="2:3" x14ac:dyDescent="0.25">
      <c r="B396" s="6"/>
      <c r="C396" s="6"/>
    </row>
    <row r="397" spans="2:3" x14ac:dyDescent="0.25">
      <c r="B397" s="6"/>
      <c r="C397" s="6"/>
    </row>
    <row r="398" spans="2:3" x14ac:dyDescent="0.25">
      <c r="B398" s="6"/>
      <c r="C398" s="6"/>
    </row>
    <row r="399" spans="2:3" x14ac:dyDescent="0.25">
      <c r="B399" s="6"/>
      <c r="C399" s="6"/>
    </row>
    <row r="400" spans="2:3" x14ac:dyDescent="0.25">
      <c r="B400" s="6"/>
      <c r="C400" s="6"/>
    </row>
    <row r="401" spans="2:3" x14ac:dyDescent="0.25">
      <c r="B401" s="6"/>
      <c r="C401" s="6"/>
    </row>
    <row r="402" spans="2:3" x14ac:dyDescent="0.25">
      <c r="B402" s="6"/>
      <c r="C402" s="6"/>
    </row>
    <row r="403" spans="2:3" x14ac:dyDescent="0.25">
      <c r="B403" s="6"/>
      <c r="C403" s="6"/>
    </row>
    <row r="404" spans="2:3" x14ac:dyDescent="0.25">
      <c r="B404" s="6"/>
      <c r="C404" s="6"/>
    </row>
    <row r="405" spans="2:3" x14ac:dyDescent="0.25">
      <c r="B405" s="6"/>
      <c r="C405" s="6"/>
    </row>
    <row r="406" spans="2:3" x14ac:dyDescent="0.25">
      <c r="B406" s="6"/>
      <c r="C406" s="6"/>
    </row>
    <row r="407" spans="2:3" x14ac:dyDescent="0.25">
      <c r="B407" s="6"/>
      <c r="C407" s="6"/>
    </row>
    <row r="408" spans="2:3" x14ac:dyDescent="0.25">
      <c r="B408" s="6"/>
      <c r="C408" s="6"/>
    </row>
    <row r="409" spans="2:3" x14ac:dyDescent="0.25">
      <c r="B409" s="6"/>
      <c r="C409" s="6"/>
    </row>
    <row r="410" spans="2:3" x14ac:dyDescent="0.25">
      <c r="B410" s="6"/>
      <c r="C410" s="6"/>
    </row>
    <row r="411" spans="2:3" x14ac:dyDescent="0.25">
      <c r="B411" s="6"/>
      <c r="C411" s="6"/>
    </row>
    <row r="412" spans="2:3" x14ac:dyDescent="0.25">
      <c r="B412" s="6"/>
      <c r="C412" s="6"/>
    </row>
    <row r="413" spans="2:3" x14ac:dyDescent="0.25">
      <c r="B413" s="6"/>
      <c r="C413" s="6"/>
    </row>
    <row r="414" spans="2:3" x14ac:dyDescent="0.25">
      <c r="B414" s="6"/>
      <c r="C414" s="6"/>
    </row>
    <row r="415" spans="2:3" x14ac:dyDescent="0.25">
      <c r="B415" s="6"/>
      <c r="C415" s="6"/>
    </row>
    <row r="416" spans="2:3" x14ac:dyDescent="0.25">
      <c r="B416" s="6"/>
      <c r="C416" s="6"/>
    </row>
    <row r="417" spans="2:3" x14ac:dyDescent="0.25">
      <c r="B417" s="6"/>
      <c r="C417" s="6"/>
    </row>
    <row r="418" spans="2:3" x14ac:dyDescent="0.25">
      <c r="B418" s="6"/>
      <c r="C418" s="6"/>
    </row>
    <row r="419" spans="2:3" x14ac:dyDescent="0.25">
      <c r="B419" s="6"/>
      <c r="C419" s="6"/>
    </row>
    <row r="420" spans="2:3" x14ac:dyDescent="0.25">
      <c r="B420" s="6"/>
      <c r="C420" s="6"/>
    </row>
    <row r="421" spans="2:3" x14ac:dyDescent="0.25">
      <c r="B421" s="6"/>
      <c r="C421" s="6"/>
    </row>
    <row r="422" spans="2:3" x14ac:dyDescent="0.25">
      <c r="B422" s="6"/>
      <c r="C422" s="6"/>
    </row>
    <row r="423" spans="2:3" x14ac:dyDescent="0.25">
      <c r="B423" s="6"/>
      <c r="C423" s="6"/>
    </row>
    <row r="424" spans="2:3" x14ac:dyDescent="0.25">
      <c r="B424" s="6"/>
      <c r="C424" s="6"/>
    </row>
    <row r="425" spans="2:3" x14ac:dyDescent="0.25">
      <c r="B425" s="6"/>
      <c r="C425" s="6"/>
    </row>
    <row r="426" spans="2:3" x14ac:dyDescent="0.25">
      <c r="B426" s="6"/>
      <c r="C426" s="6"/>
    </row>
    <row r="427" spans="2:3" x14ac:dyDescent="0.25">
      <c r="B427" s="6"/>
      <c r="C427" s="6"/>
    </row>
    <row r="428" spans="2:3" x14ac:dyDescent="0.25">
      <c r="B428" s="6"/>
      <c r="C428" s="6"/>
    </row>
    <row r="429" spans="2:3" x14ac:dyDescent="0.25">
      <c r="B429" s="6"/>
      <c r="C429" s="6"/>
    </row>
    <row r="430" spans="2:3" x14ac:dyDescent="0.25">
      <c r="B430" s="6"/>
      <c r="C430" s="6"/>
    </row>
    <row r="431" spans="2:3" x14ac:dyDescent="0.25">
      <c r="B431" s="6"/>
      <c r="C431" s="6"/>
    </row>
    <row r="432" spans="2:3" x14ac:dyDescent="0.25">
      <c r="B432" s="6"/>
      <c r="C432" s="6"/>
    </row>
    <row r="433" spans="2:3" x14ac:dyDescent="0.25">
      <c r="B433" s="6"/>
      <c r="C433" s="6"/>
    </row>
    <row r="434" spans="2:3" x14ac:dyDescent="0.25">
      <c r="B434" s="6"/>
      <c r="C434" s="6"/>
    </row>
    <row r="435" spans="2:3" x14ac:dyDescent="0.25">
      <c r="B435" s="6"/>
      <c r="C435" s="6"/>
    </row>
    <row r="436" spans="2:3" x14ac:dyDescent="0.25">
      <c r="B436" s="6"/>
      <c r="C436" s="6"/>
    </row>
    <row r="437" spans="2:3" x14ac:dyDescent="0.25">
      <c r="B437" s="6"/>
      <c r="C437" s="6"/>
    </row>
    <row r="438" spans="2:3" x14ac:dyDescent="0.25">
      <c r="B438" s="6"/>
      <c r="C438" s="6"/>
    </row>
    <row r="439" spans="2:3" x14ac:dyDescent="0.25">
      <c r="B439" s="6"/>
      <c r="C439" s="6"/>
    </row>
    <row r="440" spans="2:3" x14ac:dyDescent="0.25">
      <c r="B440" s="6"/>
      <c r="C440" s="6"/>
    </row>
    <row r="441" spans="2:3" x14ac:dyDescent="0.25">
      <c r="B441" s="6"/>
      <c r="C441" s="6"/>
    </row>
    <row r="442" spans="2:3" x14ac:dyDescent="0.25">
      <c r="B442" s="6"/>
      <c r="C442" s="6"/>
    </row>
    <row r="443" spans="2:3" x14ac:dyDescent="0.25">
      <c r="B443" s="6"/>
      <c r="C443" s="6"/>
    </row>
    <row r="444" spans="2:3" x14ac:dyDescent="0.25">
      <c r="B444" s="6"/>
      <c r="C444" s="6"/>
    </row>
    <row r="445" spans="2:3" x14ac:dyDescent="0.25">
      <c r="B445" s="6"/>
      <c r="C445" s="6"/>
    </row>
    <row r="446" spans="2:3" x14ac:dyDescent="0.25">
      <c r="B446" s="6"/>
      <c r="C446" s="6"/>
    </row>
    <row r="447" spans="2:3" x14ac:dyDescent="0.25">
      <c r="B447" s="6"/>
      <c r="C447" s="6"/>
    </row>
    <row r="448" spans="2:3" x14ac:dyDescent="0.25">
      <c r="B448" s="6"/>
      <c r="C448" s="6"/>
    </row>
    <row r="449" spans="2:3" x14ac:dyDescent="0.25">
      <c r="B449" s="6"/>
      <c r="C449" s="6"/>
    </row>
    <row r="450" spans="2:3" x14ac:dyDescent="0.25">
      <c r="B450" s="6"/>
      <c r="C450" s="6"/>
    </row>
    <row r="451" spans="2:3" x14ac:dyDescent="0.25">
      <c r="B451" s="6"/>
      <c r="C451" s="6"/>
    </row>
    <row r="452" spans="2:3" x14ac:dyDescent="0.25">
      <c r="B452" s="6"/>
      <c r="C452" s="6"/>
    </row>
    <row r="453" spans="2:3" x14ac:dyDescent="0.25">
      <c r="B453" s="6"/>
      <c r="C453" s="6"/>
    </row>
    <row r="454" spans="2:3" x14ac:dyDescent="0.25">
      <c r="B454" s="6"/>
      <c r="C454" s="6"/>
    </row>
    <row r="455" spans="2:3" x14ac:dyDescent="0.25">
      <c r="B455" s="6"/>
      <c r="C455" s="6"/>
    </row>
    <row r="456" spans="2:3" x14ac:dyDescent="0.25">
      <c r="B456" s="6"/>
      <c r="C456" s="6"/>
    </row>
    <row r="457" spans="2:3" x14ac:dyDescent="0.25">
      <c r="B457" s="6"/>
      <c r="C457" s="6"/>
    </row>
    <row r="458" spans="2:3" x14ac:dyDescent="0.25">
      <c r="B458" s="6"/>
      <c r="C458" s="6"/>
    </row>
    <row r="459" spans="2:3" x14ac:dyDescent="0.25">
      <c r="B459" s="6"/>
      <c r="C459" s="6"/>
    </row>
    <row r="460" spans="2:3" x14ac:dyDescent="0.25">
      <c r="B460" s="6"/>
      <c r="C460" s="6"/>
    </row>
    <row r="461" spans="2:3" x14ac:dyDescent="0.25">
      <c r="B461" s="6"/>
      <c r="C461" s="6"/>
    </row>
    <row r="462" spans="2:3" x14ac:dyDescent="0.25">
      <c r="B462" s="6"/>
      <c r="C462" s="6"/>
    </row>
    <row r="463" spans="2:3" x14ac:dyDescent="0.25">
      <c r="B463" s="6"/>
      <c r="C463" s="6"/>
    </row>
    <row r="464" spans="2:3" x14ac:dyDescent="0.25">
      <c r="B464" s="6"/>
      <c r="C464" s="6"/>
    </row>
    <row r="465" spans="2:3" x14ac:dyDescent="0.25">
      <c r="B465" s="6"/>
      <c r="C465" s="6"/>
    </row>
    <row r="466" spans="2:3" x14ac:dyDescent="0.25">
      <c r="B466" s="6"/>
      <c r="C466" s="6"/>
    </row>
  </sheetData>
  <mergeCells count="8">
    <mergeCell ref="A270:E270"/>
    <mergeCell ref="A5:E5"/>
    <mergeCell ref="A6:E6"/>
    <mergeCell ref="B1:C1"/>
    <mergeCell ref="B2:C2"/>
    <mergeCell ref="B3:C3"/>
    <mergeCell ref="D1:E1"/>
    <mergeCell ref="D3:E3"/>
  </mergeCells>
  <pageMargins left="0.78740157480314965" right="0.39370078740157483" top="0.51181102362204722" bottom="0.59055118110236227" header="0.31496062992125984" footer="0.31496062992125984"/>
  <pageSetup paperSize="9" scale="79" fitToHeight="0" orientation="portrait" r:id="rId1"/>
  <headerFooter alignWithMargins="0">
    <oddHeader xml:space="preserve">&amp;C&amp;P+1
</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Закон</vt:lpstr>
      <vt:lpstr>Закон!Заголовки_для_печати</vt:lpstr>
      <vt:lpstr>Закон!Область_печати</vt:lpstr>
    </vt:vector>
  </TitlesOfParts>
  <Company>Департамент финансов Кировской области</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patrusheva</dc:creator>
  <cp:lastModifiedBy>slobodina_ai</cp:lastModifiedBy>
  <cp:lastPrinted>2020-05-29T08:18:41Z</cp:lastPrinted>
  <dcterms:created xsi:type="dcterms:W3CDTF">2013-09-17T09:23:46Z</dcterms:created>
  <dcterms:modified xsi:type="dcterms:W3CDTF">2020-06-03T13:28:09Z</dcterms:modified>
</cp:coreProperties>
</file>